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sia\Desktop\"/>
    </mc:Choice>
  </mc:AlternateContent>
  <xr:revisionPtr revIDLastSave="0" documentId="13_ncr:1_{2B0BF3DC-CCB2-4DD4-A324-C0D4CDE46C3B}" xr6:coauthVersionLast="47" xr6:coauthVersionMax="47" xr10:uidLastSave="{00000000-0000-0000-0000-000000000000}"/>
  <bookViews>
    <workbookView xWindow="-120" yWindow="-120" windowWidth="25440" windowHeight="15390" tabRatio="734" activeTab="1" xr2:uid="{00000000-000D-0000-FFFF-FFFF00000000}"/>
  </bookViews>
  <sheets>
    <sheet name="start, rabat" sheetId="9" r:id="rId1"/>
    <sheet name="(6) SystemPrzywołania" sheetId="5" r:id="rId2"/>
    <sheet name="LX" sheetId="11" r:id="rId3"/>
    <sheet name="zestawy WC" sheetId="10" r:id="rId4"/>
  </sheets>
  <definedNames>
    <definedName name="_xlnm.Print_Area" localSheetId="1">'(6) SystemPrzywołania'!$A$1:$G$80</definedName>
    <definedName name="_xlnm.Print_Area" localSheetId="0">'start, rabat'!$A$1:$H$24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7" i="5" l="1"/>
  <c r="J76" i="5"/>
  <c r="J10" i="5"/>
  <c r="J14" i="11"/>
  <c r="J13" i="11"/>
  <c r="J11" i="11"/>
  <c r="J17" i="11"/>
  <c r="J16" i="11"/>
  <c r="J10" i="11"/>
  <c r="J15" i="11"/>
  <c r="J12" i="11"/>
  <c r="G5" i="11" a="1"/>
  <c r="G5" i="11" s="1"/>
  <c r="G16" i="11" s="1"/>
  <c r="K16" i="11" s="1"/>
  <c r="J9" i="11"/>
  <c r="G14" i="11" l="1"/>
  <c r="K14" i="11" s="1"/>
  <c r="G13" i="11"/>
  <c r="K13" i="11" s="1"/>
  <c r="G11" i="11"/>
  <c r="K11" i="11" s="1"/>
  <c r="G17" i="11"/>
  <c r="K17" i="11" s="1"/>
  <c r="J19" i="11"/>
  <c r="J86" i="5" s="1"/>
  <c r="G10" i="11"/>
  <c r="K10" i="11" s="1"/>
  <c r="G15" i="11"/>
  <c r="K15" i="11" s="1"/>
  <c r="G9" i="11"/>
  <c r="K9" i="11" s="1"/>
  <c r="G12" i="11"/>
  <c r="K12" i="11" s="1"/>
  <c r="K19" i="11" l="1"/>
  <c r="K86" i="5" s="1"/>
  <c r="J28" i="5"/>
  <c r="J25" i="5"/>
  <c r="J24" i="5"/>
  <c r="J23" i="5"/>
  <c r="J22" i="5"/>
  <c r="J21" i="5"/>
  <c r="J20" i="5"/>
  <c r="J11" i="5"/>
  <c r="J9" i="5"/>
  <c r="J67" i="5"/>
  <c r="J66" i="5"/>
  <c r="J70" i="5"/>
  <c r="J69" i="5"/>
  <c r="J68" i="5"/>
  <c r="J43" i="5"/>
  <c r="J42" i="5"/>
  <c r="J62" i="5"/>
  <c r="J61" i="5"/>
  <c r="J16" i="5" l="1"/>
  <c r="G1" i="10" l="1" a="1"/>
  <c r="G1" i="10" s="1"/>
  <c r="G8" i="10" s="1"/>
  <c r="J8" i="10"/>
  <c r="J7" i="10"/>
  <c r="J6" i="10"/>
  <c r="J5" i="10"/>
  <c r="J4" i="10"/>
  <c r="J3" i="10"/>
  <c r="G3" i="10" l="1"/>
  <c r="G4" i="10"/>
  <c r="G5" i="10"/>
  <c r="G6" i="10"/>
  <c r="G7" i="10"/>
  <c r="J65" i="5"/>
  <c r="J64" i="5"/>
  <c r="J58" i="5" l="1"/>
  <c r="J57" i="5"/>
  <c r="J8" i="5" l="1"/>
  <c r="J36" i="5"/>
  <c r="J55" i="5"/>
  <c r="J56" i="5"/>
  <c r="J54" i="5"/>
  <c r="J53" i="5"/>
  <c r="J45" i="5"/>
  <c r="J44" i="5"/>
  <c r="J80" i="5" l="1"/>
  <c r="J78" i="5"/>
  <c r="J75" i="5"/>
  <c r="J74" i="5"/>
  <c r="J73" i="5"/>
  <c r="J72" i="5"/>
  <c r="J71" i="5"/>
  <c r="J63" i="5"/>
  <c r="J60" i="5"/>
  <c r="J52" i="5"/>
  <c r="J51" i="5"/>
  <c r="J50" i="5"/>
  <c r="J49" i="5"/>
  <c r="J48" i="5"/>
  <c r="J47" i="5"/>
  <c r="J41" i="5"/>
  <c r="J40" i="5"/>
  <c r="J39" i="5"/>
  <c r="J38" i="5"/>
  <c r="J34" i="5"/>
  <c r="J33" i="5"/>
  <c r="J31" i="5"/>
  <c r="J30" i="5"/>
  <c r="J27" i="5"/>
  <c r="K26" i="5"/>
  <c r="J26" i="5"/>
  <c r="J18" i="5"/>
  <c r="J17" i="5"/>
  <c r="J15" i="5"/>
  <c r="J13" i="5"/>
  <c r="J12" i="5"/>
  <c r="G80" i="5"/>
  <c r="K80" i="5" s="1"/>
  <c r="J83" i="5" l="1"/>
  <c r="J89" i="5" s="1"/>
  <c r="G13" i="5"/>
  <c r="K13" i="5" s="1"/>
  <c r="G12" i="5"/>
  <c r="K12" i="5" s="1"/>
  <c r="G3" i="5" l="1"/>
  <c r="G10" i="5" l="1"/>
  <c r="K10" i="5" s="1"/>
  <c r="G77" i="5"/>
  <c r="K77" i="5" s="1"/>
  <c r="G76" i="5"/>
  <c r="K76" i="5" s="1"/>
  <c r="G70" i="5"/>
  <c r="K70" i="5" s="1"/>
  <c r="G67" i="5"/>
  <c r="K67" i="5" s="1"/>
  <c r="G66" i="5"/>
  <c r="K66" i="5" s="1"/>
  <c r="G69" i="5"/>
  <c r="K69" i="5" s="1"/>
  <c r="G42" i="5"/>
  <c r="K42" i="5" s="1"/>
  <c r="G68" i="5"/>
  <c r="K68" i="5" s="1"/>
  <c r="G43" i="5"/>
  <c r="K43" i="5" s="1"/>
  <c r="G61" i="5"/>
  <c r="K61" i="5" s="1"/>
  <c r="G62" i="5"/>
  <c r="K62" i="5" s="1"/>
  <c r="G16" i="5"/>
  <c r="K16" i="5" s="1"/>
  <c r="G64" i="5"/>
  <c r="K64" i="5" s="1"/>
  <c r="G65" i="5"/>
  <c r="K65" i="5" s="1"/>
  <c r="G58" i="5"/>
  <c r="K58" i="5" s="1"/>
  <c r="G57" i="5"/>
  <c r="K57" i="5" s="1"/>
  <c r="G36" i="5"/>
  <c r="K36" i="5" s="1"/>
  <c r="G8" i="5"/>
  <c r="K8" i="5" s="1"/>
  <c r="G55" i="5"/>
  <c r="K55" i="5" s="1"/>
  <c r="G53" i="5"/>
  <c r="K53" i="5" s="1"/>
  <c r="G54" i="5"/>
  <c r="K54" i="5" s="1"/>
  <c r="G56" i="5"/>
  <c r="K56" i="5" s="1"/>
  <c r="G44" i="5"/>
  <c r="K44" i="5" s="1"/>
  <c r="G45" i="5"/>
  <c r="K45" i="5" s="1"/>
  <c r="G11" i="5"/>
  <c r="K11" i="5" s="1"/>
  <c r="G23" i="5"/>
  <c r="K23" i="5" s="1"/>
  <c r="G15" i="5"/>
  <c r="K15" i="5" s="1"/>
  <c r="G63" i="5"/>
  <c r="K63" i="5" s="1"/>
  <c r="G50" i="5"/>
  <c r="K50" i="5" s="1"/>
  <c r="G49" i="5"/>
  <c r="K49" i="5" s="1"/>
  <c r="G24" i="5"/>
  <c r="K24" i="5" s="1"/>
  <c r="G31" i="5"/>
  <c r="K31" i="5" s="1"/>
  <c r="G78" i="5"/>
  <c r="K78" i="5" s="1"/>
  <c r="G38" i="5"/>
  <c r="K38" i="5" s="1"/>
  <c r="G20" i="5"/>
  <c r="K20" i="5" s="1"/>
  <c r="G40" i="5"/>
  <c r="K40" i="5" s="1"/>
  <c r="G39" i="5"/>
  <c r="K39" i="5" s="1"/>
  <c r="G75" i="5"/>
  <c r="K75" i="5" s="1"/>
  <c r="G52" i="5"/>
  <c r="K52" i="5" s="1"/>
  <c r="G74" i="5"/>
  <c r="K74" i="5" s="1"/>
  <c r="G51" i="5"/>
  <c r="K51" i="5" s="1"/>
  <c r="G25" i="5"/>
  <c r="K25" i="5" s="1"/>
  <c r="G73" i="5"/>
  <c r="K73" i="5" s="1"/>
  <c r="G48" i="5"/>
  <c r="K48" i="5" s="1"/>
  <c r="G41" i="5"/>
  <c r="K41" i="5" s="1"/>
  <c r="G72" i="5"/>
  <c r="K72" i="5" s="1"/>
  <c r="G47" i="5"/>
  <c r="K47" i="5" s="1"/>
  <c r="G71" i="5"/>
  <c r="K71" i="5" s="1"/>
  <c r="G60" i="5"/>
  <c r="K60" i="5" s="1"/>
  <c r="G30" i="5"/>
  <c r="K30" i="5" s="1"/>
  <c r="G9" i="5"/>
  <c r="K9" i="5" s="1"/>
  <c r="G22" i="5"/>
  <c r="K22" i="5" s="1"/>
  <c r="G21" i="5"/>
  <c r="K21" i="5" s="1"/>
  <c r="G33" i="5"/>
  <c r="K33" i="5" s="1"/>
  <c r="G18" i="5"/>
  <c r="K18" i="5" s="1"/>
  <c r="G28" i="5"/>
  <c r="K28" i="5" s="1"/>
  <c r="G34" i="5"/>
  <c r="K34" i="5" s="1"/>
  <c r="G17" i="5"/>
  <c r="K17" i="5" s="1"/>
  <c r="G27" i="5"/>
  <c r="K27" i="5" s="1"/>
  <c r="K3" i="10"/>
  <c r="K6" i="10"/>
  <c r="K7" i="10"/>
  <c r="K8" i="10"/>
  <c r="K5" i="10"/>
  <c r="K4" i="10"/>
  <c r="K83" i="5" l="1"/>
  <c r="K8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<sst xmlns="http://schemas.openxmlformats.org/spreadsheetml/2006/main" count="216" uniqueCount="202">
  <si>
    <t>typ</t>
  </si>
  <si>
    <t>opis</t>
  </si>
  <si>
    <t>zestawy</t>
  </si>
  <si>
    <t>IDO-1000</t>
  </si>
  <si>
    <t>radiopowiadamianie</t>
  </si>
  <si>
    <t>System Przywołania</t>
  </si>
  <si>
    <t>GSM</t>
  </si>
  <si>
    <t>anteny</t>
  </si>
  <si>
    <t>RTS-1000</t>
  </si>
  <si>
    <t>GSU-SP1</t>
  </si>
  <si>
    <t>WLC-201</t>
  </si>
  <si>
    <t>OBI-3SH</t>
  </si>
  <si>
    <t>SPA-1000/PR</t>
  </si>
  <si>
    <t>SPA-1000/T</t>
  </si>
  <si>
    <t>inne - sygnalizatory, zasilacz, wzmacniacz</t>
  </si>
  <si>
    <t>GORKE Electronic Sp. z o.o., 43-200 Pszczyna, ul. Staromiejska 31b, tel. 32 326 30 70</t>
  </si>
  <si>
    <t>zestawy sterowników</t>
  </si>
  <si>
    <t>LX - long range</t>
  </si>
  <si>
    <t>wzmacniacze, WLC, sygnalizatory, pager</t>
  </si>
  <si>
    <t>Twój rabat:</t>
  </si>
  <si>
    <t>cena z rabatem (netto)</t>
  </si>
  <si>
    <t>Kliknij do cennika danej grupy lub wybierz zakładkę:</t>
  </si>
  <si>
    <t xml:space="preserve">wpisz wartość </t>
  </si>
  <si>
    <r>
      <rPr>
        <sz val="9"/>
        <color theme="0"/>
        <rFont val="Arial"/>
        <family val="2"/>
        <charset val="238"/>
      </rPr>
      <t>(</t>
    </r>
    <r>
      <rPr>
        <i/>
        <sz val="9"/>
        <color theme="0"/>
        <rFont val="Arial"/>
        <family val="2"/>
        <charset val="238"/>
      </rPr>
      <t>wartość zostanie przeniesiona do każdego arkusza cennika)</t>
    </r>
  </si>
  <si>
    <t>rabat:</t>
  </si>
  <si>
    <t>TU zmień wysokość KLIK</t>
  </si>
  <si>
    <t>Cennik produktów (6)</t>
  </si>
  <si>
    <t>PNH-201</t>
  </si>
  <si>
    <t>PNH-201*</t>
  </si>
  <si>
    <t>PUK-121</t>
  </si>
  <si>
    <t>PNP-202</t>
  </si>
  <si>
    <t>CENNIK PRODUKTÓW</t>
  </si>
  <si>
    <t>1-przyciskowy, hermetyczny, bateria 12V A23, zasięg 200/400m (H1/H2), klapka kolor (zielona, czerowna) z krzyżykiem</t>
  </si>
  <si>
    <r>
      <t xml:space="preserve">  odbiorniki/ sterowniki - </t>
    </r>
    <r>
      <rPr>
        <sz val="9"/>
        <color theme="0"/>
        <rFont val="Tahoma"/>
        <family val="2"/>
        <charset val="238"/>
      </rPr>
      <t>433, 92 MHz, kodz zmienny, współpraca z dowolnym nadajnikiem GE</t>
    </r>
  </si>
  <si>
    <t>komputer (monitor dotykowy) plus program Tablicy Synoptycznej</t>
  </si>
  <si>
    <t>TdN-01</t>
  </si>
  <si>
    <t>Zestaw do toalet. Zawiera: odbiornik IDO-04/99, sygnalizator BSO-2H1, przycisk PNH-201C, nadajnik ciagniony PNH-201SC, zasięg 400-800 m</t>
  </si>
  <si>
    <t>Cennik zawiera aktywne linki (typ urządzenia) na kartę wyrobu.</t>
  </si>
  <si>
    <t>wzmacniacz linii cyfrowej, 12V DC, heterodyna H2</t>
  </si>
  <si>
    <t>retransmiter, wzmocnienie sygnału 1000 m, dedykowany, 12V DC</t>
  </si>
  <si>
    <t>przystawka Systemu Przywołania, powiadomienie SMS, 10 użytkowników</t>
  </si>
  <si>
    <t>1-przyciskowy, hermetyczny, biały, bateria 12V A23, zasięg 200/400m (H1/H2)</t>
  </si>
  <si>
    <t>nadajnik zegarkowy SOS, bateria 3V CR2032, zasięg 100/ 200m (H1/H2)</t>
  </si>
  <si>
    <t>przycisk podblatowy, bateria 3,6V LS14250, 4 kanały: klawisz główny, sabotaż obudowy, wejścia: napad, sabotaż na listwie, zasięg 200/400 m (H1/H2)</t>
  </si>
  <si>
    <t>2-przyciskowy (alarm, reset), powtarza transmisję (co 30s) do czasu ręcznego skasowania, hermetyczny, bateria 12V A23, zasięg 200/400m (H1/H2), klapka kolor (zielona, czerwona) z krzyżykiem</t>
  </si>
  <si>
    <t>pager, pamięć 500 nadajników, bateria 9V/ 6F22 lub akumulator NiMH 8,4V/ 170 mAh, zasięg od 100-800m (w zależności od nadajnika), zaczep, antena elastyczna</t>
  </si>
  <si>
    <t>program Tablica Synoptyczna (System Przywołania), wymaga IDO-1000, wizualizacja zdarzeń SP, archiwum, 4 funkcje dla każdego nadajnika, opcja powiadomienie sms</t>
  </si>
  <si>
    <r>
      <t xml:space="preserve">  nadajniki - </t>
    </r>
    <r>
      <rPr>
        <sz val="9"/>
        <color theme="0"/>
        <rFont val="Tahoma"/>
        <family val="2"/>
        <charset val="238"/>
      </rPr>
      <t>433,92 MHz, kod zmienny, współpraca z dowolnym odbiornikiem GE</t>
    </r>
  </si>
  <si>
    <t>piloty i nadajniki</t>
  </si>
  <si>
    <t>odbiorniki</t>
  </si>
  <si>
    <t>odbiornik identyfikacyjny, wersja przemysłowa (dławice, pokrywa przezroczysta),pamięć 1000 nadajników, 4 kanały, indywidualne kasowanie, bufor zdarzeń, możliwość zapisu ustawień (+pamięć), wyświetlacz 26 znaków, syg. Aku, współpraca z programem TS, dowolnym nadajnikiem GE</t>
  </si>
  <si>
    <t>BSO-300</t>
  </si>
  <si>
    <t>BSO-400</t>
  </si>
  <si>
    <t>SPR-PC1/BAT</t>
  </si>
  <si>
    <t>SPR-PC1/ZAS</t>
  </si>
  <si>
    <t>P1</t>
  </si>
  <si>
    <t>P2</t>
  </si>
  <si>
    <t>P3</t>
  </si>
  <si>
    <t>P4</t>
  </si>
  <si>
    <t>P5</t>
  </si>
  <si>
    <t>puszka 1-krotna</t>
  </si>
  <si>
    <t>puszka 2-krotna</t>
  </si>
  <si>
    <t>puszka 3-krotna</t>
  </si>
  <si>
    <t>puszka 4-krotna</t>
  </si>
  <si>
    <t>puszka 5-krotna</t>
  </si>
  <si>
    <t>SPR-ZS1</t>
  </si>
  <si>
    <t>SPR-PK1/A/BAT</t>
  </si>
  <si>
    <t>SPR-PK1/A/ZAS</t>
  </si>
  <si>
    <t>przycisk 1-klaw., ramka biała, alarmowy, bateryjny, podtynkowy</t>
  </si>
  <si>
    <t>przycisk 1-klaw., ramka biała, alarmowy, 12V DC, podtynkowy</t>
  </si>
  <si>
    <t>SPR-PK1/K/BAT</t>
  </si>
  <si>
    <t>SPR-PK1/K/ZAS</t>
  </si>
  <si>
    <t>przycisk 1-klaw., ramka biała, kasujący, bateryjny, podtynkowy</t>
  </si>
  <si>
    <t>przycisk 1-klaw., ramka biała, kasujący, 12V DC, podtynkowy</t>
  </si>
  <si>
    <t>przycisk ciągniony, ramka biała, bateryjny, podtynkowy</t>
  </si>
  <si>
    <t>przycisk ciągniony, ramka biała, 12V DC, podtynkowy</t>
  </si>
  <si>
    <t>przycisk 2-klaw., ramka biała, alarmowo-kasujący, bateryjny, podtynkowy</t>
  </si>
  <si>
    <t>przycisk 2-klaw., ramka biała, alarmowo-kasujący, 12V DC, podtynkowy</t>
  </si>
  <si>
    <t>zasilacz, ramka biała, podtynkowy, 230 V AC, 0,35A, zabezpieczenia przeciwzwraciowe, przeciwprzepięciowe, przeciążeniowe, termiczne</t>
  </si>
  <si>
    <t>SPR-CS3</t>
  </si>
  <si>
    <t>1-klawiszowy, nadajnik łańcuszkowy</t>
  </si>
  <si>
    <t>sygnalizator optyczno-dźwiękowy z płynną regulacją głośności i jasności świecenia, 12V DC, natynkowy lub na puszkę fi 60</t>
  </si>
  <si>
    <t>KOLOR</t>
  </si>
  <si>
    <t>SPR-P41</t>
  </si>
  <si>
    <t>zielony, turkus, czerwony, brąz, fiolet</t>
  </si>
  <si>
    <t xml:space="preserve">dopłata do ramek kolor inny niż standard biały: </t>
  </si>
  <si>
    <t>PNH-201S*</t>
  </si>
  <si>
    <t>1-kanał, ciągniony, hermetyczny, bateria 12V A23, zasięg 400/800 m (H1/H2), 2 kółka</t>
  </si>
  <si>
    <t>1-kanał, ciągniony, hermetyczny, bateria 12V A23, zasięg 400/800 m (H1/H2), 2 kółka, przycisk kasowania, z powtórzeniami (co 30s) aż do ręcznego skasowania</t>
  </si>
  <si>
    <t>PNH-201SC*</t>
  </si>
  <si>
    <t>sygnalizator optyczno-dźwiękowy z płynną regulacją głośności i jasności świecenia, 12V DC, podtynkowy, ramka biała</t>
  </si>
  <si>
    <t>nie ma rabatów</t>
  </si>
  <si>
    <t>SPR-PW1/x/ZAS</t>
  </si>
  <si>
    <t>wandaloodporny, 1-klawiszowy, podtynkowy, 12V DC, stałe podświetlenie, 3 kolory</t>
  </si>
  <si>
    <t>PNH-202</t>
  </si>
  <si>
    <t>PNH-201C</t>
  </si>
  <si>
    <t>2-przyciskowy (alarm, reset), hermetyczny, bateria 12V A23, zasięg 200/400m (H1/H2), klapka kolor (zielona, czerwona) z krzyżykiem</t>
  </si>
  <si>
    <t>ATG-SG3RF</t>
  </si>
  <si>
    <t>TdN-02</t>
  </si>
  <si>
    <t>TdN-03</t>
  </si>
  <si>
    <t>TdN-04</t>
  </si>
  <si>
    <t>gratis</t>
  </si>
  <si>
    <t>program TS z obsługą 18 przycisków, do pobrania ze strony</t>
  </si>
  <si>
    <t>Zestaw full opcja: odbiornik, sygnalizator, przycisk ciagniony, przycisk klapkowy, kasownik. Przyciski podtynkowe (dla opcji natynkowej dolicza się 4x puszka), zasilanie zew. lub opcja bateryjna</t>
  </si>
  <si>
    <t>Zestaw ekonomiczny - sygnalizacja przywołania pomocy na lampce: sygnalizator, przycisk ciągniony, kasownik.  Przyciski podtynkowe (dla opcji natynkowej dolicza się 2x puszka), zasilanie zew. lub opcja bateryjna</t>
  </si>
  <si>
    <t>Zestaw ekonomiczny - sygnalizacja przywołania pomocy na lampce: sygnalizator, przycisk ciągniony z kasownikiem.  Przycisk podtynkowy (dla opcji natynkowej dolicza się 1x puszka), zasilanie zew. lub opcja bateryjna</t>
  </si>
  <si>
    <t>TdN-05</t>
  </si>
  <si>
    <t>Zestaw: odbiornik, sygnalizator, przycisk ciagniony, kasownik. Przyciski podtynkowe (dla opcji natynkowej dolicza się 3x puszka), zasilanie zew. lub opcja bateryjna</t>
  </si>
  <si>
    <t>IDO-1000U/E</t>
  </si>
  <si>
    <t>odbiornik, centrala, USB inne j/w</t>
  </si>
  <si>
    <t>IDO-1001U/E</t>
  </si>
  <si>
    <t>odbiornik, centrala dla SP z kasowaniem, USB inne j/w</t>
  </si>
  <si>
    <t>wezwanie pomocy z toalety</t>
  </si>
  <si>
    <t>ilość</t>
  </si>
  <si>
    <t>programowanie</t>
  </si>
  <si>
    <t>usługa programowania do sygnalizatora, RTS, odbiornika, pagera</t>
  </si>
  <si>
    <t>wartość detal</t>
  </si>
  <si>
    <t>wartość z rabatem</t>
  </si>
  <si>
    <t>suma</t>
  </si>
  <si>
    <t>netto</t>
  </si>
  <si>
    <t>SPR-PC2/AA/BAT</t>
  </si>
  <si>
    <t>SPR-PC2/AA/ZAS</t>
  </si>
  <si>
    <t>SPR-PK2/AK/BAT</t>
  </si>
  <si>
    <t>SPR-PK2/AK/ZAS</t>
  </si>
  <si>
    <t>SPR-PK1C/AA/ZAS</t>
  </si>
  <si>
    <t>SPR-PK1C/AA/BAT</t>
  </si>
  <si>
    <t>SPR-PK1C/AAK/BAT</t>
  </si>
  <si>
    <t>SPR-PK1C/AAK/ZAS</t>
  </si>
  <si>
    <t>natynkowy przycisk SOS, klapka+linka, 12V DC</t>
  </si>
  <si>
    <t>natynkowy przycisk SOS, klapka+linka, bateryjny</t>
  </si>
  <si>
    <t>natynkowy przycisk SOS z funkcją kasownika, klapka+linka, 12V DC</t>
  </si>
  <si>
    <t>natynkowy przycisk SOS z funkcją kasownika, klapka+linka, bateryjny</t>
  </si>
  <si>
    <t>TdN-07</t>
  </si>
  <si>
    <t>Zestaw bateryjny, seria LX, 1 pomieszczenie, nadzór, zawiera: odbiornik z kontrolą baterii, sygnalizator, przycisk podświetlany 3in1: 2x SOS klawisz i linka, kasowanie</t>
  </si>
  <si>
    <t>przyciski SOS</t>
  </si>
  <si>
    <t>odbiornik 3 kanały, podtynkowy, 12V DC, systemy WC</t>
  </si>
  <si>
    <t>SPR-PK2C/AKA/ZAS</t>
  </si>
  <si>
    <t>SPR-PK2C/AKA/BAT</t>
  </si>
  <si>
    <t>natynkowy przycisk podwójny (alarm, kasownik), z linką SOS, 12V DC</t>
  </si>
  <si>
    <t>natynkowy przycisk podwójny (alarm, kasownik), z linką SOS, bateryjny</t>
  </si>
  <si>
    <t>radiowy przycisk nożny</t>
  </si>
  <si>
    <t>radiowy przycisk grzybek</t>
  </si>
  <si>
    <t>cena za jednostkę do jednej części odbiorczej, ale nie mniej niż 150 zł</t>
  </si>
  <si>
    <t>ATG-SG3RFset</t>
  </si>
  <si>
    <t>nadajnik GSM z modułem radiowym - dla systemów powiadomienia tylko na komórkę, współpraca z dowolnym przyciskiem GE, pojemność pamięci 200 przycisków, obsługa 6 numerów, treść indywidualna dla każdego przycisku</t>
  </si>
  <si>
    <t>nadajnik ATG-SG3 w obudowie z zasilaczem</t>
  </si>
  <si>
    <t>SPR-P151</t>
  </si>
  <si>
    <t>SPR-P303</t>
  </si>
  <si>
    <t>3-klawiszowy, nadajnik łańcuszkowy</t>
  </si>
  <si>
    <t>SPR-PC2/AK/BAT</t>
  </si>
  <si>
    <t>SPR-PC2/AK/ZAS</t>
  </si>
  <si>
    <t>przycisk ciągniony plus klawisz kas, ramka biała, alarmowo-kasujący, bateryjny, podtynkowy</t>
  </si>
  <si>
    <t>przycisk ciągniony plus klawisz kas., ramka biała, 12V DC, podtynkowy</t>
  </si>
  <si>
    <t>przycisk ciągniony plus klawisz alarmowy, ramka biała, podtynkowy</t>
  </si>
  <si>
    <t>kasownik z pastylką</t>
  </si>
  <si>
    <t>nadajnik dla SPR-PK</t>
  </si>
  <si>
    <t>SPR-PK1/L/BAT</t>
  </si>
  <si>
    <t>SPR-PK1/L/ZAS</t>
  </si>
  <si>
    <t>przycisk 1-klaw., ramka biała, lekarz, 12V DC, podtynkowy</t>
  </si>
  <si>
    <t>przycisk 1-klaw., ramka biała, lekarz, bateryjny, podtynkowy</t>
  </si>
  <si>
    <t>programowanie PK do nadajnika</t>
  </si>
  <si>
    <t>SPR-CK2</t>
  </si>
  <si>
    <t>RNB-101/CK2</t>
  </si>
  <si>
    <t>SPR-CK1</t>
  </si>
  <si>
    <t>kasownik z czytnikiem kart</t>
  </si>
  <si>
    <t>karta</t>
  </si>
  <si>
    <t>karta dla SPR-CK1</t>
  </si>
  <si>
    <t>lp</t>
  </si>
  <si>
    <t>c.detal</t>
  </si>
  <si>
    <t>c. po rabacie</t>
  </si>
  <si>
    <t>SPX-PK1C</t>
  </si>
  <si>
    <t>przycisk SOS, natynkowy, klawisz+linka, kasowanie</t>
  </si>
  <si>
    <t>IDX-1001U/E</t>
  </si>
  <si>
    <t>odbiornik identyfikacyjny, LX, z etykietą (bez dławic, zew. przycisk kasowania),pamięć 1000 nadajników, 4 kanały, indywidualne kasowanie, bufor zdarzeń, możliwość zapisu ustawień (+pamięć), wyświetlacz 26 znaków, syg. Aku, współpraca z programem TS, dowolnym nadajnikiem GE serii LX</t>
  </si>
  <si>
    <t>RTX-100BP</t>
  </si>
  <si>
    <t>retransmiter, bez powtórzeń</t>
  </si>
  <si>
    <t>tylko jako uzupełnienie zestawu TdN07, sygnalizator optyczno-dźwiękowy, bateryjny, seria LX, natynkowy</t>
  </si>
  <si>
    <t>łączność dwukierunkowa, duże zasięgi (4 km, teren otwarty), odporny na zakłócenia radiowe, bateryjne</t>
  </si>
  <si>
    <t>GSU-IDXBP</t>
  </si>
  <si>
    <t>przystawka GSM do współpracy z odbiornikiem IDX</t>
  </si>
  <si>
    <t>LX</t>
  </si>
  <si>
    <t>razem SP</t>
  </si>
  <si>
    <t>BSX-400BP/ZAS</t>
  </si>
  <si>
    <t>BSX-400BP/BAT</t>
  </si>
  <si>
    <t>BSX-400/BAT</t>
  </si>
  <si>
    <r>
      <t xml:space="preserve">sygnalizator optyczno-dźwiękowy, bateryjny, seria LX, natynkowy, bez powtórzeń, </t>
    </r>
    <r>
      <rPr>
        <b/>
        <sz val="8"/>
        <rFont val="Tahoma"/>
        <family val="2"/>
        <charset val="238"/>
      </rPr>
      <t>system kondygnacyjny</t>
    </r>
    <r>
      <rPr>
        <sz val="8"/>
        <rFont val="Tahoma"/>
        <family val="2"/>
        <charset val="238"/>
      </rPr>
      <t>, zasilanie bateryjne (opcja zewnętrzne). Pojemność pamięci: 32 przyciski</t>
    </r>
  </si>
  <si>
    <r>
      <t xml:space="preserve">sygnalizator optyczno-dźwiękowy, bateryjny, seria LX, natynkowy, bez powtórzeń, </t>
    </r>
    <r>
      <rPr>
        <b/>
        <sz val="8"/>
        <rFont val="Tahoma"/>
        <family val="2"/>
        <charset val="238"/>
      </rPr>
      <t>system kondygnacyjny</t>
    </r>
    <r>
      <rPr>
        <sz val="8"/>
        <rFont val="Tahoma"/>
        <family val="2"/>
        <charset val="238"/>
      </rPr>
      <t>, zasilanie 12V DC.  Pojemność pamięci: 32 przyciski.</t>
    </r>
  </si>
  <si>
    <t>przycisk kSOS, 1 klawiszowy, podtynkowy</t>
  </si>
  <si>
    <t>przycisk kSOS, 1 klawiszowy, natynkowy</t>
  </si>
  <si>
    <t>seria LX - kondygnacje</t>
  </si>
  <si>
    <t>do ustalania</t>
  </si>
  <si>
    <t xml:space="preserve">utworzony: 5 kwietnia 2022r. </t>
  </si>
  <si>
    <t>SPX-PW1/BAT/PT</t>
  </si>
  <si>
    <t>SPX-PW1/BAT/NT</t>
  </si>
  <si>
    <t>SPR-PN1</t>
  </si>
  <si>
    <t>SPR-PG1</t>
  </si>
  <si>
    <t>cena detaliczna (netto) 2022</t>
  </si>
  <si>
    <t>cena detaliczna (netto) 2023</t>
  </si>
  <si>
    <t>R1</t>
  </si>
  <si>
    <t>R2</t>
  </si>
  <si>
    <t>ramka 1-krotna</t>
  </si>
  <si>
    <t>ramka 2- krotna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</si>
</sst>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4" x14ac:knownFonts="1">
    <font>
      <sz val="10"/>
      <name val="Arial"/>
    </font>
    <font>
      <sz val="10"/>
      <name val="Tahoma"/>
      <family val="2"/>
    </font>
    <font>
      <i/>
      <sz val="10"/>
      <name val="Tahoma"/>
      <family val="2"/>
    </font>
    <font>
      <b/>
      <i/>
      <sz val="9"/>
      <name val="Tahoma"/>
      <family val="2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i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sz val="10"/>
      <color theme="0"/>
      <name val="Tahoma"/>
      <family val="2"/>
    </font>
    <font>
      <sz val="9"/>
      <color theme="0"/>
      <name val="Tahoma"/>
      <family val="2"/>
      <charset val="238"/>
    </font>
    <font>
      <b/>
      <sz val="10"/>
      <color theme="0"/>
      <name val="Tahoma"/>
      <family val="2"/>
      <charset val="238"/>
    </font>
    <font>
      <sz val="8.5"/>
      <name val="Tahoma"/>
      <family val="2"/>
    </font>
    <font>
      <b/>
      <sz val="9"/>
      <color theme="0"/>
      <name val="Tahoma"/>
      <family val="2"/>
      <charset val="238"/>
    </font>
    <font>
      <sz val="10"/>
      <color theme="0"/>
      <name val="Arial"/>
      <family val="2"/>
      <charset val="238"/>
    </font>
    <font>
      <b/>
      <sz val="48"/>
      <color theme="0"/>
      <name val="Arial"/>
      <family val="2"/>
      <charset val="238"/>
    </font>
    <font>
      <sz val="36"/>
      <color theme="0"/>
      <name val="Arial"/>
      <family val="2"/>
      <charset val="238"/>
    </font>
    <font>
      <sz val="10"/>
      <color rgb="FFC00000"/>
      <name val="Tahoma"/>
      <family val="2"/>
    </font>
    <font>
      <u/>
      <sz val="10"/>
      <color theme="10"/>
      <name val="Arial"/>
      <family val="2"/>
      <charset val="238"/>
    </font>
    <font>
      <u/>
      <sz val="10"/>
      <color theme="0"/>
      <name val="Arial"/>
      <family val="2"/>
      <charset val="238"/>
    </font>
    <font>
      <sz val="10"/>
      <color rgb="FFFFFF00"/>
      <name val="Arial"/>
      <family val="2"/>
      <charset val="238"/>
    </font>
    <font>
      <sz val="28"/>
      <color theme="0"/>
      <name val="Arial"/>
      <family val="2"/>
      <charset val="238"/>
    </font>
    <font>
      <b/>
      <sz val="90"/>
      <color rgb="FFFFFF00"/>
      <name val="Arial"/>
      <family val="2"/>
      <charset val="238"/>
    </font>
    <font>
      <i/>
      <u/>
      <sz val="10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name val="Tahoma"/>
      <family val="2"/>
    </font>
    <font>
      <i/>
      <sz val="9"/>
      <color theme="0"/>
      <name val="Arial"/>
      <family val="2"/>
      <charset val="238"/>
    </font>
    <font>
      <b/>
      <sz val="14"/>
      <color rgb="FFFFFF00"/>
      <name val="Arial"/>
      <family val="2"/>
      <charset val="238"/>
    </font>
    <font>
      <b/>
      <sz val="16"/>
      <color rgb="FF315683"/>
      <name val="Tahoma"/>
      <family val="2"/>
      <charset val="238"/>
    </font>
    <font>
      <b/>
      <u/>
      <sz val="11"/>
      <color rgb="FFC00000"/>
      <name val="Arial"/>
      <family val="2"/>
      <charset val="238"/>
    </font>
    <font>
      <b/>
      <sz val="20"/>
      <color rgb="FFFF0000"/>
      <name val="Tahoma"/>
      <family val="2"/>
    </font>
    <font>
      <b/>
      <sz val="18"/>
      <color rgb="FFFFFF00"/>
      <name val="Arial"/>
      <family val="2"/>
      <charset val="238"/>
    </font>
    <font>
      <b/>
      <sz val="36"/>
      <color theme="0"/>
      <name val="Arial"/>
      <family val="2"/>
      <charset val="238"/>
    </font>
    <font>
      <b/>
      <sz val="9"/>
      <color theme="1"/>
      <name val="Tahoma"/>
      <family val="2"/>
      <charset val="238"/>
    </font>
    <font>
      <sz val="7.5"/>
      <name val="Tahoma"/>
      <family val="2"/>
    </font>
    <font>
      <b/>
      <sz val="18"/>
      <color theme="0"/>
      <name val="Tahoma"/>
      <family val="2"/>
      <charset val="238"/>
    </font>
    <font>
      <i/>
      <sz val="8"/>
      <color theme="0"/>
      <name val="Arial"/>
      <family val="2"/>
      <charset val="238"/>
    </font>
    <font>
      <b/>
      <u/>
      <sz val="11"/>
      <color rgb="FFFFFF00"/>
      <name val="Arial"/>
      <family val="2"/>
      <charset val="238"/>
    </font>
    <font>
      <sz val="8"/>
      <name val="Tahoma"/>
      <family val="2"/>
    </font>
    <font>
      <b/>
      <sz val="10"/>
      <color rgb="FFFF0000"/>
      <name val="Tahoma"/>
      <family val="2"/>
      <charset val="238"/>
    </font>
    <font>
      <b/>
      <sz val="12"/>
      <color theme="0"/>
      <name val="Tahoma"/>
      <family val="2"/>
      <charset val="238"/>
    </font>
    <font>
      <sz val="10"/>
      <name val="Tahoma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Tahoma"/>
      <family val="2"/>
      <charset val="238"/>
    </font>
    <font>
      <b/>
      <sz val="24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theme="3" tint="-0.249977111117893"/>
      <name val="Tahoma"/>
      <family val="2"/>
    </font>
    <font>
      <b/>
      <sz val="8"/>
      <name val="Tahoma"/>
      <family val="2"/>
      <charset val="238"/>
    </font>
    <font>
      <sz val="9"/>
      <color theme="3" tint="-0.249977111117893"/>
      <name val="Tahoma"/>
      <family val="2"/>
    </font>
    <font>
      <b/>
      <sz val="10"/>
      <color theme="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1568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932A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4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0" fontId="4" fillId="2" borderId="0" xfId="0" applyFont="1" applyFill="1" applyAlignment="1">
      <alignment horizontal="left" wrapText="1"/>
    </xf>
    <xf numFmtId="0" fontId="7" fillId="2" borderId="0" xfId="0" applyFont="1" applyFill="1"/>
    <xf numFmtId="0" fontId="1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wrapText="1"/>
    </xf>
    <xf numFmtId="0" fontId="6" fillId="2" borderId="4" xfId="0" applyFont="1" applyFill="1" applyBorder="1" applyAlignment="1">
      <alignment horizontal="left"/>
    </xf>
    <xf numFmtId="0" fontId="12" fillId="2" borderId="0" xfId="0" applyFont="1" applyFill="1"/>
    <xf numFmtId="0" fontId="14" fillId="5" borderId="0" xfId="0" applyFont="1" applyFill="1" applyProtection="1">
      <protection locked="0"/>
    </xf>
    <xf numFmtId="2" fontId="17" fillId="2" borderId="0" xfId="0" applyNumberFormat="1" applyFont="1" applyFill="1" applyAlignment="1">
      <alignment vertical="center"/>
    </xf>
    <xf numFmtId="0" fontId="14" fillId="5" borderId="0" xfId="0" applyFont="1" applyFill="1" applyAlignment="1" applyProtection="1">
      <alignment horizontal="center"/>
      <protection locked="0"/>
    </xf>
    <xf numFmtId="0" fontId="14" fillId="5" borderId="0" xfId="0" applyFont="1" applyFill="1" applyAlignment="1">
      <alignment horizontal="right"/>
    </xf>
    <xf numFmtId="0" fontId="15" fillId="5" borderId="0" xfId="0" applyFont="1" applyFill="1" applyAlignment="1" applyProtection="1">
      <alignment horizontal="left"/>
      <protection locked="0"/>
    </xf>
    <xf numFmtId="0" fontId="16" fillId="5" borderId="0" xfId="0" applyFont="1" applyFill="1" applyAlignment="1" applyProtection="1">
      <alignment horizontal="left" vertical="center"/>
      <protection locked="0"/>
    </xf>
    <xf numFmtId="0" fontId="14" fillId="5" borderId="0" xfId="0" applyFont="1" applyFill="1" applyAlignment="1">
      <alignment horizontal="right" vertical="center"/>
    </xf>
    <xf numFmtId="0" fontId="21" fillId="5" borderId="0" xfId="0" applyFont="1" applyFill="1" applyAlignment="1" applyProtection="1">
      <alignment horizontal="right" vertical="center"/>
      <protection locked="0"/>
    </xf>
    <xf numFmtId="0" fontId="23" fillId="2" borderId="0" xfId="1" applyFont="1" applyFill="1" applyAlignment="1">
      <alignment horizontal="right" vertical="center"/>
    </xf>
    <xf numFmtId="2" fontId="1" fillId="2" borderId="0" xfId="0" applyNumberFormat="1" applyFont="1" applyFill="1" applyAlignment="1">
      <alignment vertical="center"/>
    </xf>
    <xf numFmtId="2" fontId="1" fillId="4" borderId="0" xfId="0" applyNumberFormat="1" applyFont="1" applyFill="1" applyAlignment="1">
      <alignment vertical="center"/>
    </xf>
    <xf numFmtId="0" fontId="24" fillId="5" borderId="0" xfId="0" applyFont="1" applyFill="1" applyProtection="1">
      <protection locked="0"/>
    </xf>
    <xf numFmtId="0" fontId="24" fillId="5" borderId="0" xfId="0" applyFont="1" applyFill="1" applyAlignment="1" applyProtection="1">
      <alignment horizontal="left"/>
      <protection locked="0"/>
    </xf>
    <xf numFmtId="0" fontId="20" fillId="5" borderId="0" xfId="0" applyFont="1" applyFill="1" applyAlignment="1" applyProtection="1">
      <alignment horizontal="right" vertical="top"/>
      <protection locked="0"/>
    </xf>
    <xf numFmtId="0" fontId="24" fillId="5" borderId="0" xfId="0" applyFont="1" applyFill="1" applyAlignment="1">
      <alignment horizontal="right" vertical="center"/>
    </xf>
    <xf numFmtId="0" fontId="24" fillId="5" borderId="0" xfId="0" applyFont="1" applyFill="1" applyAlignment="1" applyProtection="1">
      <alignment horizontal="right"/>
      <protection locked="0"/>
    </xf>
    <xf numFmtId="0" fontId="19" fillId="5" borderId="0" xfId="1" applyFont="1" applyFill="1" applyAlignment="1">
      <alignment horizontal="right"/>
    </xf>
    <xf numFmtId="0" fontId="26" fillId="5" borderId="0" xfId="0" applyFont="1" applyFill="1" applyAlignment="1" applyProtection="1">
      <alignment horizontal="right"/>
      <protection locked="0"/>
    </xf>
    <xf numFmtId="0" fontId="24" fillId="5" borderId="0" xfId="0" applyFont="1" applyFill="1" applyAlignment="1" applyProtection="1">
      <alignment horizontal="right" vertical="top"/>
      <protection locked="0"/>
    </xf>
    <xf numFmtId="0" fontId="27" fillId="5" borderId="0" xfId="0" applyFont="1" applyFill="1" applyAlignment="1" applyProtection="1">
      <alignment horizontal="right"/>
      <protection locked="0"/>
    </xf>
    <xf numFmtId="0" fontId="28" fillId="2" borderId="4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vertical="center" wrapText="1"/>
    </xf>
    <xf numFmtId="164" fontId="9" fillId="7" borderId="0" xfId="0" applyNumberFormat="1" applyFont="1" applyFill="1" applyAlignment="1">
      <alignment vertical="center"/>
    </xf>
    <xf numFmtId="0" fontId="19" fillId="5" borderId="0" xfId="1" applyFont="1" applyFill="1"/>
    <xf numFmtId="0" fontId="31" fillId="5" borderId="0" xfId="0" applyFont="1" applyFill="1" applyAlignment="1" applyProtection="1">
      <alignment vertical="center"/>
      <protection locked="0"/>
    </xf>
    <xf numFmtId="0" fontId="32" fillId="5" borderId="0" xfId="0" applyFont="1" applyFill="1" applyAlignment="1" applyProtection="1">
      <alignment vertical="center"/>
      <protection locked="0"/>
    </xf>
    <xf numFmtId="0" fontId="26" fillId="5" borderId="0" xfId="0" applyFont="1" applyFill="1" applyProtection="1">
      <protection locked="0"/>
    </xf>
    <xf numFmtId="0" fontId="33" fillId="2" borderId="0" xfId="1" applyFont="1" applyFill="1" applyAlignment="1">
      <alignment vertical="center" wrapText="1"/>
    </xf>
    <xf numFmtId="0" fontId="33" fillId="4" borderId="0" xfId="1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2" borderId="0" xfId="0" applyFont="1" applyFill="1"/>
    <xf numFmtId="0" fontId="33" fillId="2" borderId="0" xfId="1" applyFont="1" applyFill="1"/>
    <xf numFmtId="0" fontId="34" fillId="2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wrapText="1"/>
    </xf>
    <xf numFmtId="0" fontId="34" fillId="2" borderId="0" xfId="0" applyFont="1" applyFill="1"/>
    <xf numFmtId="0" fontId="34" fillId="2" borderId="0" xfId="0" applyFont="1" applyFill="1" applyAlignment="1">
      <alignment vertical="top" wrapText="1"/>
    </xf>
    <xf numFmtId="9" fontId="35" fillId="6" borderId="8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right"/>
    </xf>
    <xf numFmtId="0" fontId="37" fillId="5" borderId="0" xfId="1" applyFont="1" applyFill="1" applyAlignment="1">
      <alignment horizontal="right"/>
    </xf>
    <xf numFmtId="0" fontId="1" fillId="4" borderId="0" xfId="0" applyFont="1" applyFill="1"/>
    <xf numFmtId="2" fontId="1" fillId="8" borderId="0" xfId="0" applyNumberFormat="1" applyFont="1" applyFill="1" applyAlignment="1">
      <alignment horizontal="right" vertical="center"/>
    </xf>
    <xf numFmtId="2" fontId="17" fillId="8" borderId="0" xfId="0" applyNumberFormat="1" applyFont="1" applyFill="1" applyAlignment="1">
      <alignment vertical="center"/>
    </xf>
    <xf numFmtId="0" fontId="34" fillId="8" borderId="0" xfId="0" applyFont="1" applyFill="1" applyAlignment="1">
      <alignment vertical="center" wrapText="1"/>
    </xf>
    <xf numFmtId="0" fontId="38" fillId="2" borderId="0" xfId="0" applyFont="1" applyFill="1"/>
    <xf numFmtId="0" fontId="1" fillId="9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/>
    <xf numFmtId="0" fontId="1" fillId="4" borderId="0" xfId="0" applyFont="1" applyFill="1" applyAlignment="1">
      <alignment horizontal="left" vertical="center"/>
    </xf>
    <xf numFmtId="9" fontId="0" fillId="0" borderId="0" xfId="0" applyNumberForma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1" fillId="11" borderId="0" xfId="0" applyFont="1" applyFill="1" applyAlignment="1">
      <alignment horizontal="left" vertical="center"/>
    </xf>
    <xf numFmtId="0" fontId="4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9" fontId="35" fillId="6" borderId="8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7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12" borderId="0" xfId="0" applyFont="1" applyFill="1" applyAlignment="1">
      <alignment vertical="center" wrapText="1"/>
    </xf>
    <xf numFmtId="2" fontId="47" fillId="0" borderId="0" xfId="0" applyNumberFormat="1" applyFont="1" applyAlignment="1">
      <alignment wrapText="1"/>
    </xf>
    <xf numFmtId="2" fontId="48" fillId="0" borderId="0" xfId="0" applyNumberFormat="1" applyFont="1" applyAlignment="1">
      <alignment wrapText="1"/>
    </xf>
    <xf numFmtId="0" fontId="46" fillId="0" borderId="0" xfId="0" applyFont="1" applyAlignment="1">
      <alignment horizontal="right"/>
    </xf>
    <xf numFmtId="0" fontId="49" fillId="0" borderId="0" xfId="0" applyFont="1" applyAlignment="1">
      <alignment vertical="center" wrapText="1"/>
    </xf>
    <xf numFmtId="0" fontId="0" fillId="0" borderId="11" xfId="0" applyBorder="1" applyAlignment="1">
      <alignment wrapText="1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2" fontId="39" fillId="2" borderId="0" xfId="0" applyNumberFormat="1" applyFont="1" applyFill="1" applyAlignment="1">
      <alignment vertical="center"/>
    </xf>
    <xf numFmtId="2" fontId="39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2" fontId="40" fillId="10" borderId="0" xfId="0" applyNumberFormat="1" applyFont="1" applyFill="1" applyAlignment="1">
      <alignment vertical="center"/>
    </xf>
    <xf numFmtId="2" fontId="41" fillId="4" borderId="0" xfId="0" applyNumberFormat="1" applyFont="1" applyFill="1" applyAlignment="1">
      <alignment vertical="center"/>
    </xf>
    <xf numFmtId="0" fontId="39" fillId="4" borderId="5" xfId="0" applyFont="1" applyFill="1" applyBorder="1" applyAlignment="1">
      <alignment horizontal="center" vertical="center"/>
    </xf>
    <xf numFmtId="2" fontId="1" fillId="13" borderId="0" xfId="0" applyNumberFormat="1" applyFont="1" applyFill="1" applyAlignment="1">
      <alignment vertical="center"/>
    </xf>
    <xf numFmtId="2" fontId="41" fillId="13" borderId="0" xfId="0" applyNumberFormat="1" applyFont="1" applyFill="1" applyAlignment="1">
      <alignment vertical="center"/>
    </xf>
    <xf numFmtId="2" fontId="1" fillId="13" borderId="0" xfId="0" applyNumberFormat="1" applyFont="1" applyFill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wrapText="1"/>
    </xf>
    <xf numFmtId="0" fontId="50" fillId="14" borderId="0" xfId="0" applyFont="1" applyFill="1" applyAlignment="1">
      <alignment wrapText="1"/>
    </xf>
    <xf numFmtId="0" fontId="52" fillId="14" borderId="0" xfId="0" applyFont="1" applyFill="1" applyAlignment="1">
      <alignment horizontal="center" vertical="center" wrapText="1"/>
    </xf>
    <xf numFmtId="0" fontId="52" fillId="14" borderId="0" xfId="0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9" fillId="7" borderId="0" xfId="0" applyFont="1" applyFill="1" applyAlignment="1">
      <alignment horizontal="center"/>
    </xf>
    <xf numFmtId="0" fontId="53" fillId="7" borderId="0" xfId="0" applyFont="1" applyFill="1" applyAlignment="1">
      <alignment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2" fontId="1" fillId="4" borderId="0" xfId="0" applyNumberFormat="1" applyFont="1" applyFill="1" applyAlignment="1">
      <alignment vertical="center" wrapText="1"/>
    </xf>
    <xf numFmtId="9" fontId="22" fillId="5" borderId="0" xfId="0" applyNumberFormat="1" applyFont="1" applyFill="1" applyAlignment="1" applyProtection="1">
      <alignment horizontal="right" vertical="center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0" fontId="29" fillId="2" borderId="3" xfId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932A7"/>
      <color rgb="FFFF0000"/>
      <color rgb="FF315683"/>
      <color rgb="FFFFE0A3"/>
      <color rgb="FFFFCC66"/>
      <color rgb="FF0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9" Type="http://schemas.openxmlformats.org/officeDocument/2006/relationships/image" Target="../media/image40.jpe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png"/><Relationship Id="rId47" Type="http://schemas.openxmlformats.org/officeDocument/2006/relationships/image" Target="../media/image48.jpeg"/><Relationship Id="rId50" Type="http://schemas.openxmlformats.org/officeDocument/2006/relationships/image" Target="../media/image51.png"/><Relationship Id="rId7" Type="http://schemas.openxmlformats.org/officeDocument/2006/relationships/image" Target="../media/image8.jpg"/><Relationship Id="rId2" Type="http://schemas.openxmlformats.org/officeDocument/2006/relationships/image" Target="../media/image4.jpeg"/><Relationship Id="rId16" Type="http://schemas.openxmlformats.org/officeDocument/2006/relationships/image" Target="../media/image17.jpeg"/><Relationship Id="rId29" Type="http://schemas.openxmlformats.org/officeDocument/2006/relationships/image" Target="../media/image30.jpeg"/><Relationship Id="rId11" Type="http://schemas.openxmlformats.org/officeDocument/2006/relationships/image" Target="../media/image12.jpeg"/><Relationship Id="rId24" Type="http://schemas.openxmlformats.org/officeDocument/2006/relationships/image" Target="../media/image25.png"/><Relationship Id="rId32" Type="http://schemas.openxmlformats.org/officeDocument/2006/relationships/image" Target="../media/image33.jpeg"/><Relationship Id="rId37" Type="http://schemas.openxmlformats.org/officeDocument/2006/relationships/image" Target="../media/image38.png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5" Type="http://schemas.openxmlformats.org/officeDocument/2006/relationships/image" Target="../media/image7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49" Type="http://schemas.openxmlformats.org/officeDocument/2006/relationships/image" Target="../media/image50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jpeg"/><Relationship Id="rId4" Type="http://schemas.openxmlformats.org/officeDocument/2006/relationships/image" Target="../media/image6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png"/><Relationship Id="rId43" Type="http://schemas.openxmlformats.org/officeDocument/2006/relationships/image" Target="../media/image44.jpeg"/><Relationship Id="rId48" Type="http://schemas.openxmlformats.org/officeDocument/2006/relationships/image" Target="../media/image49.pn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3" Type="http://schemas.openxmlformats.org/officeDocument/2006/relationships/image" Target="../media/image5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pn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20" Type="http://schemas.openxmlformats.org/officeDocument/2006/relationships/image" Target="../media/image21.png"/><Relationship Id="rId41" Type="http://schemas.openxmlformats.org/officeDocument/2006/relationships/image" Target="../media/image42.png"/><Relationship Id="rId1" Type="http://schemas.openxmlformats.org/officeDocument/2006/relationships/image" Target="../media/image3.jpeg"/><Relationship Id="rId6" Type="http://schemas.openxmlformats.org/officeDocument/2006/relationships/hyperlink" Target="http://www.gorke.eu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7" Type="http://schemas.openxmlformats.org/officeDocument/2006/relationships/image" Target="../media/image58.jpeg"/><Relationship Id="rId2" Type="http://schemas.openxmlformats.org/officeDocument/2006/relationships/hyperlink" Target="http://www.gorke.eu/" TargetMode="External"/><Relationship Id="rId1" Type="http://schemas.openxmlformats.org/officeDocument/2006/relationships/image" Target="../media/image54.png"/><Relationship Id="rId6" Type="http://schemas.openxmlformats.org/officeDocument/2006/relationships/image" Target="../media/image57.jpeg"/><Relationship Id="rId5" Type="http://schemas.openxmlformats.org/officeDocument/2006/relationships/image" Target="../media/image56.jpeg"/><Relationship Id="rId4" Type="http://schemas.openxmlformats.org/officeDocument/2006/relationships/image" Target="../media/image5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jpeg"/><Relationship Id="rId7" Type="http://schemas.openxmlformats.org/officeDocument/2006/relationships/image" Target="../media/image65.jpeg"/><Relationship Id="rId2" Type="http://schemas.openxmlformats.org/officeDocument/2006/relationships/image" Target="../media/image60.jpeg"/><Relationship Id="rId1" Type="http://schemas.openxmlformats.org/officeDocument/2006/relationships/image" Target="../media/image59.jpeg"/><Relationship Id="rId6" Type="http://schemas.openxmlformats.org/officeDocument/2006/relationships/image" Target="../media/image64.jpeg"/><Relationship Id="rId5" Type="http://schemas.openxmlformats.org/officeDocument/2006/relationships/image" Target="../media/image63.jpeg"/><Relationship Id="rId4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210845</xdr:colOff>
      <xdr:row>0</xdr:row>
      <xdr:rowOff>191487</xdr:rowOff>
    </xdr:from>
    <xdr:to>
      <xdr:col>2</xdr:col>
      <xdr:colOff>660172</xdr:colOff>
      <xdr:row>0</xdr:row>
      <xdr:rowOff>597376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BEF4294D-5325-44F3-B7E6-EC819587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45" y="191487"/>
          <a:ext cx="1323895" cy="405889"/>
        </a:xfrm>
        <a:prstGeom prst="rect">
          <a:avLst/>
        </a:prstGeom>
        <a:effectLst>
          <a:reflection blurRad="6350" stA="50000" endA="300" endPos="38500" dist="50800" dir="5400000" sy="-100000" algn="bl" rotWithShape="0"/>
        </a:effectLst>
      </xdr:spPr>
    </xdr:pic>
    <xdr:clientData/>
  </xdr:twoCellAnchor>
  <xdr:twoCellAnchor editAs="oneCell">
    <xdr:from>
      <xdr:col>4</xdr:col>
      <xdr:colOff>200852</xdr:colOff>
      <xdr:row>8</xdr:row>
      <xdr:rowOff>132429</xdr:rowOff>
    </xdr:from>
    <xdr:to>
      <xdr:col>7</xdr:col>
      <xdr:colOff>397565</xdr:colOff>
      <xdr:row>16</xdr:row>
      <xdr:rowOff>130577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3E20445-F18D-48FC-8455-B2A06B47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6395" y="4306864"/>
          <a:ext cx="2002322" cy="1422756"/>
        </a:xfrm>
        <a:prstGeom prst="rect">
          <a:avLst/>
        </a:prstGeom>
      </xdr:spPr>
    </xdr:pic>
    <xdr:clientData/>
  </xdr:twoCellAnchor>
  <xdr:twoCellAnchor>
    <xdr:from>
      <xdr:col>5</xdr:col>
      <xdr:colOff>185018</xdr:colOff>
      <xdr:row>3</xdr:row>
      <xdr:rowOff>171313</xdr:rowOff>
    </xdr:from>
    <xdr:to>
      <xdr:col>6</xdr:col>
      <xdr:colOff>306664</xdr:colOff>
      <xdr:row>6</xdr:row>
      <xdr:rowOff>832411</xdr:rowOff>
    </xdr:to>
    <xdr:sp macro="" textlink="">
      <xdr:nvSpPr>
        <xdr:cNvPr id="4" name="Strzałka: zakrzywiona w lewo 3">
          <a:extLst>
            <a:ext uri="{FF2B5EF4-FFF2-40B4-BE49-F238E27FC236}">
              <a16:creationId xmlns:a16="http://schemas.microsoft.com/office/drawing/2014/main" id="{10B18BA9-772A-44B7-95CC-339E6EAB0F66}"/>
            </a:ext>
          </a:extLst>
        </xdr:cNvPr>
        <xdr:cNvSpPr/>
      </xdr:nvSpPr>
      <xdr:spPr>
        <a:xfrm>
          <a:off x="5454604" y="931942"/>
          <a:ext cx="731520" cy="1216152"/>
        </a:xfrm>
        <a:prstGeom prst="curvedLeftArrow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539661</xdr:colOff>
      <xdr:row>15</xdr:row>
      <xdr:rowOff>219075</xdr:rowOff>
    </xdr:from>
    <xdr:to>
      <xdr:col>4</xdr:col>
      <xdr:colOff>53181</xdr:colOff>
      <xdr:row>16</xdr:row>
      <xdr:rowOff>352426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CC39D0C-888F-431D-A2BE-5B560A96D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836" y="6896100"/>
          <a:ext cx="199320" cy="600076"/>
        </a:xfrm>
        <a:prstGeom prst="rect">
          <a:avLst/>
        </a:prstGeom>
      </xdr:spPr>
    </xdr:pic>
    <xdr:clientData/>
  </xdr:twoCellAnchor>
  <xdr:twoCellAnchor editAs="oneCell">
    <xdr:from>
      <xdr:col>3</xdr:col>
      <xdr:colOff>9390</xdr:colOff>
      <xdr:row>16</xdr:row>
      <xdr:rowOff>558531</xdr:rowOff>
    </xdr:from>
    <xdr:to>
      <xdr:col>3</xdr:col>
      <xdr:colOff>419100</xdr:colOff>
      <xdr:row>17</xdr:row>
      <xdr:rowOff>381000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3E13179E-DD2B-4F50-BD61-A930A7415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540" y="4559031"/>
          <a:ext cx="409710" cy="384444"/>
        </a:xfrm>
        <a:prstGeom prst="rect">
          <a:avLst/>
        </a:prstGeom>
      </xdr:spPr>
    </xdr:pic>
    <xdr:clientData/>
  </xdr:twoCellAnchor>
  <xdr:oneCellAnchor>
    <xdr:from>
      <xdr:col>2</xdr:col>
      <xdr:colOff>3688556</xdr:colOff>
      <xdr:row>7</xdr:row>
      <xdr:rowOff>409575</xdr:rowOff>
    </xdr:from>
    <xdr:ext cx="607219" cy="485775"/>
    <xdr:pic>
      <xdr:nvPicPr>
        <xdr:cNvPr id="9" name="Obraz 8">
          <a:extLst>
            <a:ext uri="{FF2B5EF4-FFF2-40B4-BE49-F238E27FC236}">
              <a16:creationId xmlns:a16="http://schemas.microsoft.com/office/drawing/2014/main" id="{EC3487A0-4E56-4ED8-9972-83239A9FC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5406" y="2809875"/>
          <a:ext cx="607219" cy="485775"/>
        </a:xfrm>
        <a:prstGeom prst="rect">
          <a:avLst/>
        </a:prstGeom>
      </xdr:spPr>
    </xdr:pic>
    <xdr:clientData/>
  </xdr:oneCellAnchor>
  <xdr:oneCellAnchor>
    <xdr:from>
      <xdr:col>3</xdr:col>
      <xdr:colOff>22957</xdr:colOff>
      <xdr:row>11</xdr:row>
      <xdr:rowOff>95250</xdr:rowOff>
    </xdr:from>
    <xdr:ext cx="519967" cy="295275"/>
    <xdr:pic>
      <xdr:nvPicPr>
        <xdr:cNvPr id="10" name="Obraz 9">
          <a:extLst>
            <a:ext uri="{FF2B5EF4-FFF2-40B4-BE49-F238E27FC236}">
              <a16:creationId xmlns:a16="http://schemas.microsoft.com/office/drawing/2014/main" id="{EF37B4FC-96EF-49E5-A26D-0B4309D65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8332" y="2990850"/>
          <a:ext cx="519967" cy="295275"/>
        </a:xfrm>
        <a:prstGeom prst="rect">
          <a:avLst/>
        </a:prstGeom>
      </xdr:spPr>
    </xdr:pic>
    <xdr:clientData/>
  </xdr:oneCellAnchor>
  <xdr:oneCellAnchor>
    <xdr:from>
      <xdr:col>2</xdr:col>
      <xdr:colOff>3648076</xdr:colOff>
      <xdr:row>11</xdr:row>
      <xdr:rowOff>419101</xdr:rowOff>
    </xdr:from>
    <xdr:ext cx="609599" cy="609599"/>
    <xdr:pic>
      <xdr:nvPicPr>
        <xdr:cNvPr id="11" name="Obraz 10">
          <a:extLst>
            <a:ext uri="{FF2B5EF4-FFF2-40B4-BE49-F238E27FC236}">
              <a16:creationId xmlns:a16="http://schemas.microsoft.com/office/drawing/2014/main" id="{FD560054-1A53-45F1-B953-BB4E0D247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6" y="5200651"/>
          <a:ext cx="609599" cy="609599"/>
        </a:xfrm>
        <a:prstGeom prst="rect">
          <a:avLst/>
        </a:prstGeom>
      </xdr:spPr>
    </xdr:pic>
    <xdr:clientData/>
  </xdr:oneCellAnchor>
  <xdr:oneCellAnchor>
    <xdr:from>
      <xdr:col>0</xdr:col>
      <xdr:colOff>45384</xdr:colOff>
      <xdr:row>0</xdr:row>
      <xdr:rowOff>24094</xdr:rowOff>
    </xdr:from>
    <xdr:ext cx="1930598" cy="556932"/>
    <xdr:pic>
      <xdr:nvPicPr>
        <xdr:cNvPr id="13" name="Obraz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D025F37-AB15-460A-B080-B854D1D9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84" y="24094"/>
          <a:ext cx="1930598" cy="556932"/>
        </a:xfrm>
        <a:prstGeom prst="rect">
          <a:avLst/>
        </a:prstGeom>
      </xdr:spPr>
    </xdr:pic>
    <xdr:clientData/>
  </xdr:oneCellAnchor>
  <xdr:twoCellAnchor editAs="oneCell">
    <xdr:from>
      <xdr:col>3</xdr:col>
      <xdr:colOff>67377</xdr:colOff>
      <xdr:row>26</xdr:row>
      <xdr:rowOff>48817</xdr:rowOff>
    </xdr:from>
    <xdr:to>
      <xdr:col>3</xdr:col>
      <xdr:colOff>437090</xdr:colOff>
      <xdr:row>26</xdr:row>
      <xdr:rowOff>266701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CE29D14C-5639-4C99-8DBF-86673EF8D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7527" y="7249717"/>
          <a:ext cx="369713" cy="217884"/>
        </a:xfrm>
        <a:prstGeom prst="rect">
          <a:avLst/>
        </a:prstGeom>
      </xdr:spPr>
    </xdr:pic>
    <xdr:clientData/>
  </xdr:twoCellAnchor>
  <xdr:twoCellAnchor editAs="oneCell">
    <xdr:from>
      <xdr:col>3</xdr:col>
      <xdr:colOff>76199</xdr:colOff>
      <xdr:row>27</xdr:row>
      <xdr:rowOff>63102</xdr:rowOff>
    </xdr:from>
    <xdr:to>
      <xdr:col>3</xdr:col>
      <xdr:colOff>410116</xdr:colOff>
      <xdr:row>27</xdr:row>
      <xdr:rowOff>332715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EDA2BE79-6898-48D5-BDFF-7E9B320E3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7549752"/>
          <a:ext cx="333917" cy="269613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133351</xdr:colOff>
      <xdr:row>19</xdr:row>
      <xdr:rowOff>1</xdr:rowOff>
    </xdr:from>
    <xdr:to>
      <xdr:col>3</xdr:col>
      <xdr:colOff>383382</xdr:colOff>
      <xdr:row>19</xdr:row>
      <xdr:rowOff>282789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B505B7E2-C67B-4A18-A980-9AAD49DC9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9929" y="5256610"/>
          <a:ext cx="247650" cy="282788"/>
        </a:xfrm>
        <a:prstGeom prst="rect">
          <a:avLst/>
        </a:prstGeom>
      </xdr:spPr>
    </xdr:pic>
    <xdr:clientData/>
  </xdr:twoCellAnchor>
  <xdr:twoCellAnchor editAs="oneCell">
    <xdr:from>
      <xdr:col>3</xdr:col>
      <xdr:colOff>270599</xdr:colOff>
      <xdr:row>19</xdr:row>
      <xdr:rowOff>277595</xdr:rowOff>
    </xdr:from>
    <xdr:to>
      <xdr:col>3</xdr:col>
      <xdr:colOff>566055</xdr:colOff>
      <xdr:row>21</xdr:row>
      <xdr:rowOff>8405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A59D3E89-241A-4CB4-9D38-BAFA5B75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774" y="8935820"/>
          <a:ext cx="295456" cy="302310"/>
        </a:xfrm>
        <a:prstGeom prst="rect">
          <a:avLst/>
        </a:prstGeom>
      </xdr:spPr>
    </xdr:pic>
    <xdr:clientData/>
  </xdr:twoCellAnchor>
  <xdr:twoCellAnchor editAs="oneCell">
    <xdr:from>
      <xdr:col>3</xdr:col>
      <xdr:colOff>16394</xdr:colOff>
      <xdr:row>19</xdr:row>
      <xdr:rowOff>270272</xdr:rowOff>
    </xdr:from>
    <xdr:to>
      <xdr:col>3</xdr:col>
      <xdr:colOff>307542</xdr:colOff>
      <xdr:row>21</xdr:row>
      <xdr:rowOff>33032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19940655-2A0A-47FB-B6C3-5BDFA3CD8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6544" y="5537597"/>
          <a:ext cx="291148" cy="334260"/>
        </a:xfrm>
        <a:prstGeom prst="rect">
          <a:avLst/>
        </a:prstGeom>
      </xdr:spPr>
    </xdr:pic>
    <xdr:clientData/>
  </xdr:twoCellAnchor>
  <xdr:twoCellAnchor editAs="oneCell">
    <xdr:from>
      <xdr:col>3</xdr:col>
      <xdr:colOff>294902</xdr:colOff>
      <xdr:row>21</xdr:row>
      <xdr:rowOff>71206</xdr:rowOff>
    </xdr:from>
    <xdr:to>
      <xdr:col>3</xdr:col>
      <xdr:colOff>573894</xdr:colOff>
      <xdr:row>21</xdr:row>
      <xdr:rowOff>390344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19738D23-98BB-4E82-9419-D5F12F2EC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077" y="9300931"/>
          <a:ext cx="278992" cy="319138"/>
        </a:xfrm>
        <a:prstGeom prst="rect">
          <a:avLst/>
        </a:prstGeom>
      </xdr:spPr>
    </xdr:pic>
    <xdr:clientData/>
  </xdr:twoCellAnchor>
  <xdr:twoCellAnchor editAs="oneCell">
    <xdr:from>
      <xdr:col>3</xdr:col>
      <xdr:colOff>48557</xdr:colOff>
      <xdr:row>21</xdr:row>
      <xdr:rowOff>62049</xdr:rowOff>
    </xdr:from>
    <xdr:to>
      <xdr:col>3</xdr:col>
      <xdr:colOff>323351</xdr:colOff>
      <xdr:row>21</xdr:row>
      <xdr:rowOff>370792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C1836DA1-122C-4323-90ED-D709F2428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707" y="5900874"/>
          <a:ext cx="274794" cy="30874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22</xdr:row>
      <xdr:rowOff>356492</xdr:rowOff>
    </xdr:from>
    <xdr:to>
      <xdr:col>3</xdr:col>
      <xdr:colOff>454250</xdr:colOff>
      <xdr:row>24</xdr:row>
      <xdr:rowOff>56683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639B1019-03C3-4F60-A99E-90CBE4EA1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6766817"/>
          <a:ext cx="435200" cy="424091"/>
        </a:xfrm>
        <a:prstGeom prst="rect">
          <a:avLst/>
        </a:prstGeom>
      </xdr:spPr>
    </xdr:pic>
    <xdr:clientData/>
  </xdr:twoCellAnchor>
  <xdr:twoCellAnchor editAs="oneCell">
    <xdr:from>
      <xdr:col>3</xdr:col>
      <xdr:colOff>126685</xdr:colOff>
      <xdr:row>32</xdr:row>
      <xdr:rowOff>38100</xdr:rowOff>
    </xdr:from>
    <xdr:to>
      <xdr:col>3</xdr:col>
      <xdr:colOff>301007</xdr:colOff>
      <xdr:row>33</xdr:row>
      <xdr:rowOff>95250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7A62A8E8-E562-41A4-834A-3D1B4F0D2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2060" y="10563225"/>
          <a:ext cx="174322" cy="295275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32</xdr:row>
      <xdr:rowOff>0</xdr:rowOff>
    </xdr:from>
    <xdr:to>
      <xdr:col>4</xdr:col>
      <xdr:colOff>228601</xdr:colOff>
      <xdr:row>33</xdr:row>
      <xdr:rowOff>196152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4F288EA8-A7B1-48EE-AECA-3DE9D8BD9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10794601"/>
          <a:ext cx="47626" cy="434277"/>
        </a:xfrm>
        <a:prstGeom prst="rect">
          <a:avLst/>
        </a:prstGeom>
      </xdr:spPr>
    </xdr:pic>
    <xdr:clientData/>
  </xdr:twoCellAnchor>
  <xdr:twoCellAnchor editAs="oneCell">
    <xdr:from>
      <xdr:col>2</xdr:col>
      <xdr:colOff>3581400</xdr:colOff>
      <xdr:row>31</xdr:row>
      <xdr:rowOff>209549</xdr:rowOff>
    </xdr:from>
    <xdr:to>
      <xdr:col>3</xdr:col>
      <xdr:colOff>13480</xdr:colOff>
      <xdr:row>34</xdr:row>
      <xdr:rowOff>151138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id="{1A9275A5-BC07-4921-84F9-BBD386A4D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18973799"/>
          <a:ext cx="175405" cy="627389"/>
        </a:xfrm>
        <a:prstGeom prst="rect">
          <a:avLst/>
        </a:prstGeom>
      </xdr:spPr>
    </xdr:pic>
    <xdr:clientData/>
  </xdr:twoCellAnchor>
  <xdr:twoCellAnchor editAs="oneCell">
    <xdr:from>
      <xdr:col>3</xdr:col>
      <xdr:colOff>128550</xdr:colOff>
      <xdr:row>29</xdr:row>
      <xdr:rowOff>0</xdr:rowOff>
    </xdr:from>
    <xdr:to>
      <xdr:col>3</xdr:col>
      <xdr:colOff>457200</xdr:colOff>
      <xdr:row>29</xdr:row>
      <xdr:rowOff>328650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2ACE4B24-1CC1-442F-AB7D-3984EA04C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3050" y="9805950"/>
          <a:ext cx="328650" cy="328650"/>
        </a:xfrm>
        <a:prstGeom prst="rect">
          <a:avLst/>
        </a:prstGeom>
      </xdr:spPr>
    </xdr:pic>
    <xdr:clientData/>
  </xdr:twoCellAnchor>
  <xdr:twoCellAnchor editAs="oneCell">
    <xdr:from>
      <xdr:col>3</xdr:col>
      <xdr:colOff>10223</xdr:colOff>
      <xdr:row>37</xdr:row>
      <xdr:rowOff>142950</xdr:rowOff>
    </xdr:from>
    <xdr:to>
      <xdr:col>3</xdr:col>
      <xdr:colOff>398087</xdr:colOff>
      <xdr:row>38</xdr:row>
      <xdr:rowOff>219075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id="{38347475-14DD-4C3D-868B-F8298D07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723" y="11277675"/>
          <a:ext cx="387864" cy="390450"/>
        </a:xfrm>
        <a:prstGeom prst="rect">
          <a:avLst/>
        </a:prstGeom>
      </xdr:spPr>
    </xdr:pic>
    <xdr:clientData/>
  </xdr:twoCellAnchor>
  <xdr:twoCellAnchor editAs="oneCell">
    <xdr:from>
      <xdr:col>3</xdr:col>
      <xdr:colOff>2325</xdr:colOff>
      <xdr:row>39</xdr:row>
      <xdr:rowOff>85725</xdr:rowOff>
    </xdr:from>
    <xdr:to>
      <xdr:col>3</xdr:col>
      <xdr:colOff>411122</xdr:colOff>
      <xdr:row>40</xdr:row>
      <xdr:rowOff>182923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D096BC8B-8288-41BF-B39F-BE2A45402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6825" y="11849100"/>
          <a:ext cx="408797" cy="411523"/>
        </a:xfrm>
        <a:prstGeom prst="rect">
          <a:avLst/>
        </a:prstGeom>
      </xdr:spPr>
    </xdr:pic>
    <xdr:clientData/>
  </xdr:twoCellAnchor>
  <xdr:twoCellAnchor editAs="oneCell">
    <xdr:from>
      <xdr:col>2</xdr:col>
      <xdr:colOff>3321825</xdr:colOff>
      <xdr:row>77</xdr:row>
      <xdr:rowOff>16327</xdr:rowOff>
    </xdr:from>
    <xdr:to>
      <xdr:col>2</xdr:col>
      <xdr:colOff>3662400</xdr:colOff>
      <xdr:row>78</xdr:row>
      <xdr:rowOff>44847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id="{BE35AABC-EEA5-46D2-B421-E59EEB1E6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2450" y="17208952"/>
          <a:ext cx="340575" cy="342845"/>
        </a:xfrm>
        <a:prstGeom prst="rect">
          <a:avLst/>
        </a:prstGeom>
      </xdr:spPr>
    </xdr:pic>
    <xdr:clientData/>
  </xdr:twoCellAnchor>
  <xdr:twoCellAnchor editAs="oneCell">
    <xdr:from>
      <xdr:col>2</xdr:col>
      <xdr:colOff>2862225</xdr:colOff>
      <xdr:row>77</xdr:row>
      <xdr:rowOff>23452</xdr:rowOff>
    </xdr:from>
    <xdr:to>
      <xdr:col>2</xdr:col>
      <xdr:colOff>3202800</xdr:colOff>
      <xdr:row>78</xdr:row>
      <xdr:rowOff>51972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id="{7E00B58F-5472-4405-8FC9-709C982E5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850" y="17216077"/>
          <a:ext cx="340575" cy="342845"/>
        </a:xfrm>
        <a:prstGeom prst="rect">
          <a:avLst/>
        </a:prstGeom>
      </xdr:spPr>
    </xdr:pic>
    <xdr:clientData/>
  </xdr:twoCellAnchor>
  <xdr:twoCellAnchor editAs="oneCell">
    <xdr:from>
      <xdr:col>2</xdr:col>
      <xdr:colOff>3574200</xdr:colOff>
      <xdr:row>77</xdr:row>
      <xdr:rowOff>135352</xdr:rowOff>
    </xdr:from>
    <xdr:to>
      <xdr:col>3</xdr:col>
      <xdr:colOff>171450</xdr:colOff>
      <xdr:row>78</xdr:row>
      <xdr:rowOff>163872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id="{B1881C00-2467-4773-BC61-D169ADD1B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4825" y="17327977"/>
          <a:ext cx="340575" cy="342845"/>
        </a:xfrm>
        <a:prstGeom prst="rect">
          <a:avLst/>
        </a:prstGeom>
      </xdr:spPr>
    </xdr:pic>
    <xdr:clientData/>
  </xdr:twoCellAnchor>
  <xdr:twoCellAnchor editAs="oneCell">
    <xdr:from>
      <xdr:col>2</xdr:col>
      <xdr:colOff>3592804</xdr:colOff>
      <xdr:row>59</xdr:row>
      <xdr:rowOff>62013</xdr:rowOff>
    </xdr:from>
    <xdr:to>
      <xdr:col>3</xdr:col>
      <xdr:colOff>438489</xdr:colOff>
      <xdr:row>59</xdr:row>
      <xdr:rowOff>291627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id="{691BDF55-890E-4C5A-936D-8586DB6FC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947326">
          <a:off x="5239352" y="26257040"/>
          <a:ext cx="229614" cy="589010"/>
        </a:xfrm>
        <a:prstGeom prst="rect">
          <a:avLst/>
        </a:prstGeom>
      </xdr:spPr>
    </xdr:pic>
    <xdr:clientData/>
  </xdr:twoCellAnchor>
  <xdr:twoCellAnchor editAs="oneCell">
    <xdr:from>
      <xdr:col>3</xdr:col>
      <xdr:colOff>40809</xdr:colOff>
      <xdr:row>70</xdr:row>
      <xdr:rowOff>161506</xdr:rowOff>
    </xdr:from>
    <xdr:to>
      <xdr:col>3</xdr:col>
      <xdr:colOff>348008</xdr:colOff>
      <xdr:row>71</xdr:row>
      <xdr:rowOff>22989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id="{F4A918EC-36F4-4200-92D4-36C08C453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29069">
          <a:off x="4974759" y="16715956"/>
          <a:ext cx="307199" cy="271058"/>
        </a:xfrm>
        <a:prstGeom prst="rect">
          <a:avLst/>
        </a:prstGeom>
      </xdr:spPr>
    </xdr:pic>
    <xdr:clientData/>
  </xdr:twoCellAnchor>
  <xdr:twoCellAnchor editAs="oneCell">
    <xdr:from>
      <xdr:col>2</xdr:col>
      <xdr:colOff>3616078</xdr:colOff>
      <xdr:row>71</xdr:row>
      <xdr:rowOff>98976</xdr:rowOff>
    </xdr:from>
    <xdr:to>
      <xdr:col>3</xdr:col>
      <xdr:colOff>303456</xdr:colOff>
      <xdr:row>71</xdr:row>
      <xdr:rowOff>386111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4F0D5FFC-9777-4044-AD6C-3F960976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29069">
          <a:off x="4806703" y="15653301"/>
          <a:ext cx="430703" cy="287135"/>
        </a:xfrm>
        <a:prstGeom prst="rect">
          <a:avLst/>
        </a:prstGeom>
      </xdr:spPr>
    </xdr:pic>
    <xdr:clientData/>
  </xdr:twoCellAnchor>
  <xdr:twoCellAnchor editAs="oneCell">
    <xdr:from>
      <xdr:col>2</xdr:col>
      <xdr:colOff>3540993</xdr:colOff>
      <xdr:row>72</xdr:row>
      <xdr:rowOff>56153</xdr:rowOff>
    </xdr:from>
    <xdr:to>
      <xdr:col>3</xdr:col>
      <xdr:colOff>323823</xdr:colOff>
      <xdr:row>72</xdr:row>
      <xdr:rowOff>367461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id="{D17AF7E4-41F3-448B-8A52-244FC7BA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29069">
          <a:off x="4731618" y="16020053"/>
          <a:ext cx="526155" cy="311308"/>
        </a:xfrm>
        <a:prstGeom prst="rect">
          <a:avLst/>
        </a:prstGeom>
      </xdr:spPr>
    </xdr:pic>
    <xdr:clientData/>
  </xdr:twoCellAnchor>
  <xdr:twoCellAnchor editAs="oneCell">
    <xdr:from>
      <xdr:col>2</xdr:col>
      <xdr:colOff>3434835</xdr:colOff>
      <xdr:row>73</xdr:row>
      <xdr:rowOff>24701</xdr:rowOff>
    </xdr:from>
    <xdr:to>
      <xdr:col>3</xdr:col>
      <xdr:colOff>307685</xdr:colOff>
      <xdr:row>73</xdr:row>
      <xdr:rowOff>346910</xdr:rowOff>
    </xdr:to>
    <xdr:pic>
      <xdr:nvPicPr>
        <xdr:cNvPr id="61" name="Obraz 60">
          <a:extLst>
            <a:ext uri="{FF2B5EF4-FFF2-40B4-BE49-F238E27FC236}">
              <a16:creationId xmlns:a16="http://schemas.microsoft.com/office/drawing/2014/main" id="{CF2A8FF1-1425-48A5-9150-B98C05492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29069">
          <a:off x="4625460" y="17036351"/>
          <a:ext cx="616175" cy="322209"/>
        </a:xfrm>
        <a:prstGeom prst="rect">
          <a:avLst/>
        </a:prstGeom>
      </xdr:spPr>
    </xdr:pic>
    <xdr:clientData/>
  </xdr:twoCellAnchor>
  <xdr:twoCellAnchor editAs="oneCell">
    <xdr:from>
      <xdr:col>2</xdr:col>
      <xdr:colOff>3294874</xdr:colOff>
      <xdr:row>73</xdr:row>
      <xdr:rowOff>394021</xdr:rowOff>
    </xdr:from>
    <xdr:to>
      <xdr:col>3</xdr:col>
      <xdr:colOff>355980</xdr:colOff>
      <xdr:row>74</xdr:row>
      <xdr:rowOff>349791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1761D90F-CEDB-47CF-80A9-EAAC08796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29069">
          <a:off x="4485499" y="17405671"/>
          <a:ext cx="804431" cy="365345"/>
        </a:xfrm>
        <a:prstGeom prst="rect">
          <a:avLst/>
        </a:prstGeom>
      </xdr:spPr>
    </xdr:pic>
    <xdr:clientData/>
  </xdr:twoCellAnchor>
  <xdr:twoCellAnchor editAs="oneCell">
    <xdr:from>
      <xdr:col>2</xdr:col>
      <xdr:colOff>3105150</xdr:colOff>
      <xdr:row>77</xdr:row>
      <xdr:rowOff>142552</xdr:rowOff>
    </xdr:from>
    <xdr:to>
      <xdr:col>2</xdr:col>
      <xdr:colOff>3445725</xdr:colOff>
      <xdr:row>78</xdr:row>
      <xdr:rowOff>171072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1471ADDB-63A2-416E-84B5-C2A25BC5A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7335177"/>
          <a:ext cx="340575" cy="34284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23</xdr:row>
      <xdr:rowOff>95249</xdr:rowOff>
    </xdr:from>
    <xdr:to>
      <xdr:col>3</xdr:col>
      <xdr:colOff>280846</xdr:colOff>
      <xdr:row>24</xdr:row>
      <xdr:rowOff>75024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D833FB5D-BADE-4BE7-9BD5-2A79284D8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1" y="10201274"/>
          <a:ext cx="252270" cy="265525"/>
        </a:xfrm>
        <a:prstGeom prst="rect">
          <a:avLst/>
        </a:prstGeom>
      </xdr:spPr>
    </xdr:pic>
    <xdr:clientData/>
  </xdr:twoCellAnchor>
  <xdr:oneCellAnchor>
    <xdr:from>
      <xdr:col>3</xdr:col>
      <xdr:colOff>190501</xdr:colOff>
      <xdr:row>24</xdr:row>
      <xdr:rowOff>85725</xdr:rowOff>
    </xdr:from>
    <xdr:ext cx="252270" cy="265525"/>
    <xdr:pic>
      <xdr:nvPicPr>
        <xdr:cNvPr id="46" name="Obraz 45">
          <a:extLst>
            <a:ext uri="{FF2B5EF4-FFF2-40B4-BE49-F238E27FC236}">
              <a16:creationId xmlns:a16="http://schemas.microsoft.com/office/drawing/2014/main" id="{C7C17F55-027C-4FB3-BDC5-652830855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10477500"/>
          <a:ext cx="252270" cy="265525"/>
        </a:xfrm>
        <a:prstGeom prst="rect">
          <a:avLst/>
        </a:prstGeom>
      </xdr:spPr>
    </xdr:pic>
    <xdr:clientData/>
  </xdr:oneCellAnchor>
  <xdr:twoCellAnchor editAs="oneCell">
    <xdr:from>
      <xdr:col>3</xdr:col>
      <xdr:colOff>142876</xdr:colOff>
      <xdr:row>29</xdr:row>
      <xdr:rowOff>323850</xdr:rowOff>
    </xdr:from>
    <xdr:to>
      <xdr:col>3</xdr:col>
      <xdr:colOff>426358</xdr:colOff>
      <xdr:row>30</xdr:row>
      <xdr:rowOff>266322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EB9F2705-23F4-4A0E-A09F-80A4E9928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6" y="10772775"/>
          <a:ext cx="283482" cy="285372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62</xdr:row>
      <xdr:rowOff>9525</xdr:rowOff>
    </xdr:from>
    <xdr:to>
      <xdr:col>3</xdr:col>
      <xdr:colOff>523878</xdr:colOff>
      <xdr:row>63</xdr:row>
      <xdr:rowOff>190503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A43516FA-FC77-4E22-B8AF-37165D2FD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22688550"/>
          <a:ext cx="495303" cy="495303"/>
        </a:xfrm>
        <a:prstGeom prst="rect">
          <a:avLst/>
        </a:prstGeom>
      </xdr:spPr>
    </xdr:pic>
    <xdr:clientData/>
  </xdr:twoCellAnchor>
  <xdr:twoCellAnchor editAs="oneCell">
    <xdr:from>
      <xdr:col>2</xdr:col>
      <xdr:colOff>3724274</xdr:colOff>
      <xdr:row>48</xdr:row>
      <xdr:rowOff>47625</xdr:rowOff>
    </xdr:from>
    <xdr:to>
      <xdr:col>3</xdr:col>
      <xdr:colOff>431058</xdr:colOff>
      <xdr:row>50</xdr:row>
      <xdr:rowOff>77601</xdr:rowOff>
    </xdr:to>
    <xdr:pic>
      <xdr:nvPicPr>
        <xdr:cNvPr id="48" name="Obraz 47">
          <a:extLst>
            <a:ext uri="{FF2B5EF4-FFF2-40B4-BE49-F238E27FC236}">
              <a16:creationId xmlns:a16="http://schemas.microsoft.com/office/drawing/2014/main" id="{5E00A5DE-5627-479B-ACAC-79143D74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4" y="21126450"/>
          <a:ext cx="450109" cy="65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124757</xdr:colOff>
      <xdr:row>22</xdr:row>
      <xdr:rowOff>23949</xdr:rowOff>
    </xdr:from>
    <xdr:to>
      <xdr:col>3</xdr:col>
      <xdr:colOff>399551</xdr:colOff>
      <xdr:row>22</xdr:row>
      <xdr:rowOff>332692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id="{19C3FED9-9D53-4246-8CC3-48EC91A6D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932" y="9691824"/>
          <a:ext cx="274794" cy="308743"/>
        </a:xfrm>
        <a:prstGeom prst="rect">
          <a:avLst/>
        </a:prstGeom>
      </xdr:spPr>
    </xdr:pic>
    <xdr:clientData/>
  </xdr:twoCellAnchor>
  <xdr:twoCellAnchor editAs="oneCell">
    <xdr:from>
      <xdr:col>2</xdr:col>
      <xdr:colOff>3667125</xdr:colOff>
      <xdr:row>50</xdr:row>
      <xdr:rowOff>85724</xdr:rowOff>
    </xdr:from>
    <xdr:to>
      <xdr:col>3</xdr:col>
      <xdr:colOff>497205</xdr:colOff>
      <xdr:row>52</xdr:row>
      <xdr:rowOff>30479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4E12B2D6-9EC4-444A-8589-4FC079DEC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21793199"/>
          <a:ext cx="573405" cy="573405"/>
        </a:xfrm>
        <a:prstGeom prst="rect">
          <a:avLst/>
        </a:prstGeom>
      </xdr:spPr>
    </xdr:pic>
    <xdr:clientData/>
  </xdr:twoCellAnchor>
  <xdr:oneCellAnchor>
    <xdr:from>
      <xdr:col>3</xdr:col>
      <xdr:colOff>18975</xdr:colOff>
      <xdr:row>43</xdr:row>
      <xdr:rowOff>44494</xdr:rowOff>
    </xdr:from>
    <xdr:ext cx="390599" cy="393203"/>
    <xdr:pic>
      <xdr:nvPicPr>
        <xdr:cNvPr id="56" name="Obraz 55">
          <a:extLst>
            <a:ext uri="{FF2B5EF4-FFF2-40B4-BE49-F238E27FC236}">
              <a16:creationId xmlns:a16="http://schemas.microsoft.com/office/drawing/2014/main" id="{EABC70F9-154D-4CA5-A275-91C2A9952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25" y="19866019"/>
          <a:ext cx="390599" cy="393203"/>
        </a:xfrm>
        <a:prstGeom prst="rect">
          <a:avLst/>
        </a:prstGeom>
      </xdr:spPr>
    </xdr:pic>
    <xdr:clientData/>
  </xdr:oneCellAnchor>
  <xdr:twoCellAnchor editAs="oneCell">
    <xdr:from>
      <xdr:col>2</xdr:col>
      <xdr:colOff>3695701</xdr:colOff>
      <xdr:row>52</xdr:row>
      <xdr:rowOff>104775</xdr:rowOff>
    </xdr:from>
    <xdr:to>
      <xdr:col>3</xdr:col>
      <xdr:colOff>506598</xdr:colOff>
      <xdr:row>53</xdr:row>
      <xdr:rowOff>304800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B6871028-2E65-4CB9-ABC1-64090E0C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1" y="22440900"/>
          <a:ext cx="554222" cy="514350"/>
        </a:xfrm>
        <a:prstGeom prst="rect">
          <a:avLst/>
        </a:prstGeom>
      </xdr:spPr>
    </xdr:pic>
    <xdr:clientData/>
  </xdr:twoCellAnchor>
  <xdr:oneCellAnchor>
    <xdr:from>
      <xdr:col>2</xdr:col>
      <xdr:colOff>3686176</xdr:colOff>
      <xdr:row>54</xdr:row>
      <xdr:rowOff>152400</xdr:rowOff>
    </xdr:from>
    <xdr:ext cx="554222" cy="514350"/>
    <xdr:pic>
      <xdr:nvPicPr>
        <xdr:cNvPr id="64" name="Obraz 63">
          <a:extLst>
            <a:ext uri="{FF2B5EF4-FFF2-40B4-BE49-F238E27FC236}">
              <a16:creationId xmlns:a16="http://schemas.microsoft.com/office/drawing/2014/main" id="{D31314CF-419A-4F63-8209-36E45D0B0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6" y="23117175"/>
          <a:ext cx="554222" cy="514350"/>
        </a:xfrm>
        <a:prstGeom prst="rect">
          <a:avLst/>
        </a:prstGeom>
      </xdr:spPr>
    </xdr:pic>
    <xdr:clientData/>
  </xdr:oneCellAnchor>
  <xdr:twoCellAnchor editAs="oneCell">
    <xdr:from>
      <xdr:col>2</xdr:col>
      <xdr:colOff>3705226</xdr:colOff>
      <xdr:row>46</xdr:row>
      <xdr:rowOff>23131</xdr:rowOff>
    </xdr:from>
    <xdr:to>
      <xdr:col>3</xdr:col>
      <xdr:colOff>400050</xdr:colOff>
      <xdr:row>48</xdr:row>
      <xdr:rowOff>38100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81E7FE79-1042-41CB-80BF-A839F1027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6" y="20787631"/>
          <a:ext cx="438149" cy="643619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34</xdr:row>
      <xdr:rowOff>149356</xdr:rowOff>
    </xdr:from>
    <xdr:ext cx="400049" cy="402716"/>
    <xdr:pic>
      <xdr:nvPicPr>
        <xdr:cNvPr id="69" name="Obraz 68">
          <a:extLst>
            <a:ext uri="{FF2B5EF4-FFF2-40B4-BE49-F238E27FC236}">
              <a16:creationId xmlns:a16="http://schemas.microsoft.com/office/drawing/2014/main" id="{862FCCEE-B020-4EE5-87F7-19342C78C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19732756"/>
          <a:ext cx="400049" cy="402716"/>
        </a:xfrm>
        <a:prstGeom prst="rect">
          <a:avLst/>
        </a:prstGeom>
      </xdr:spPr>
    </xdr:pic>
    <xdr:clientData/>
  </xdr:oneCellAnchor>
  <xdr:twoCellAnchor editAs="oneCell">
    <xdr:from>
      <xdr:col>3</xdr:col>
      <xdr:colOff>28576</xdr:colOff>
      <xdr:row>10</xdr:row>
      <xdr:rowOff>0</xdr:rowOff>
    </xdr:from>
    <xdr:to>
      <xdr:col>3</xdr:col>
      <xdr:colOff>485776</xdr:colOff>
      <xdr:row>10</xdr:row>
      <xdr:rowOff>457200</xdr:rowOff>
    </xdr:to>
    <xdr:pic>
      <xdr:nvPicPr>
        <xdr:cNvPr id="71" name="Obraz 70">
          <a:extLst>
            <a:ext uri="{FF2B5EF4-FFF2-40B4-BE49-F238E27FC236}">
              <a16:creationId xmlns:a16="http://schemas.microsoft.com/office/drawing/2014/main" id="{EEAB4102-B1CD-439E-AA61-F05BA3127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1" y="3362328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8</xdr:row>
      <xdr:rowOff>485778</xdr:rowOff>
    </xdr:from>
    <xdr:to>
      <xdr:col>3</xdr:col>
      <xdr:colOff>476251</xdr:colOff>
      <xdr:row>9</xdr:row>
      <xdr:rowOff>447678</xdr:rowOff>
    </xdr:to>
    <xdr:pic>
      <xdr:nvPicPr>
        <xdr:cNvPr id="72" name="Obraz 71">
          <a:extLst>
            <a:ext uri="{FF2B5EF4-FFF2-40B4-BE49-F238E27FC236}">
              <a16:creationId xmlns:a16="http://schemas.microsoft.com/office/drawing/2014/main" id="{80F98EC5-7A63-4620-B3AC-5B0F533EB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6" y="2790828"/>
          <a:ext cx="457200" cy="457200"/>
        </a:xfrm>
        <a:prstGeom prst="rect">
          <a:avLst/>
        </a:prstGeom>
      </xdr:spPr>
    </xdr:pic>
    <xdr:clientData/>
  </xdr:twoCellAnchor>
  <xdr:oneCellAnchor>
    <xdr:from>
      <xdr:col>3</xdr:col>
      <xdr:colOff>80925</xdr:colOff>
      <xdr:row>7</xdr:row>
      <xdr:rowOff>1</xdr:rowOff>
    </xdr:from>
    <xdr:ext cx="392257" cy="394872"/>
    <xdr:pic>
      <xdr:nvPicPr>
        <xdr:cNvPr id="73" name="Obraz 72">
          <a:extLst>
            <a:ext uri="{FF2B5EF4-FFF2-40B4-BE49-F238E27FC236}">
              <a16:creationId xmlns:a16="http://schemas.microsoft.com/office/drawing/2014/main" id="{A88C3FEB-9D85-46D4-ABF3-E64EEA08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100" y="2400301"/>
          <a:ext cx="392257" cy="394872"/>
        </a:xfrm>
        <a:prstGeom prst="rect">
          <a:avLst/>
        </a:prstGeom>
      </xdr:spPr>
    </xdr:pic>
    <xdr:clientData/>
  </xdr:oneCellAnchor>
  <xdr:twoCellAnchor editAs="oneCell">
    <xdr:from>
      <xdr:col>3</xdr:col>
      <xdr:colOff>9526</xdr:colOff>
      <xdr:row>56</xdr:row>
      <xdr:rowOff>152400</xdr:rowOff>
    </xdr:from>
    <xdr:to>
      <xdr:col>3</xdr:col>
      <xdr:colOff>470188</xdr:colOff>
      <xdr:row>58</xdr:row>
      <xdr:rowOff>57149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B3A14516-E4FC-44E8-BA6D-257226DB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1" y="26212800"/>
          <a:ext cx="460662" cy="533399"/>
        </a:xfrm>
        <a:prstGeom prst="rect">
          <a:avLst/>
        </a:prstGeom>
      </xdr:spPr>
    </xdr:pic>
    <xdr:clientData/>
  </xdr:twoCellAnchor>
  <xdr:twoCellAnchor editAs="oneCell">
    <xdr:from>
      <xdr:col>2</xdr:col>
      <xdr:colOff>3200401</xdr:colOff>
      <xdr:row>63</xdr:row>
      <xdr:rowOff>9525</xdr:rowOff>
    </xdr:from>
    <xdr:to>
      <xdr:col>3</xdr:col>
      <xdr:colOff>200032</xdr:colOff>
      <xdr:row>64</xdr:row>
      <xdr:rowOff>57154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159A62DE-ADE9-4598-8ED7-56A9C1BCB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1" y="21669375"/>
          <a:ext cx="742956" cy="495304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3571876</xdr:colOff>
      <xdr:row>63</xdr:row>
      <xdr:rowOff>368306</xdr:rowOff>
    </xdr:from>
    <xdr:to>
      <xdr:col>3</xdr:col>
      <xdr:colOff>619125</xdr:colOff>
      <xdr:row>65</xdr:row>
      <xdr:rowOff>133355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EC0F874D-CF76-436E-AF6B-890C528FB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6" y="22028156"/>
          <a:ext cx="790574" cy="527049"/>
        </a:xfrm>
        <a:prstGeom prst="rect">
          <a:avLst/>
        </a:prstGeom>
      </xdr:spPr>
    </xdr:pic>
    <xdr:clientData/>
  </xdr:twoCellAnchor>
  <xdr:twoCellAnchor editAs="oneCell">
    <xdr:from>
      <xdr:col>2</xdr:col>
      <xdr:colOff>3638550</xdr:colOff>
      <xdr:row>14</xdr:row>
      <xdr:rowOff>102094</xdr:rowOff>
    </xdr:from>
    <xdr:to>
      <xdr:col>3</xdr:col>
      <xdr:colOff>400050</xdr:colOff>
      <xdr:row>14</xdr:row>
      <xdr:rowOff>447675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id="{8FCC318E-786D-422B-803A-A669ED551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6312394"/>
          <a:ext cx="504825" cy="345581"/>
        </a:xfrm>
        <a:prstGeom prst="rect">
          <a:avLst/>
        </a:prstGeom>
      </xdr:spPr>
    </xdr:pic>
    <xdr:clientData/>
  </xdr:twoCellAnchor>
  <xdr:twoCellAnchor editAs="oneCell">
    <xdr:from>
      <xdr:col>2</xdr:col>
      <xdr:colOff>3648075</xdr:colOff>
      <xdr:row>15</xdr:row>
      <xdr:rowOff>47625</xdr:rowOff>
    </xdr:from>
    <xdr:to>
      <xdr:col>3</xdr:col>
      <xdr:colOff>510730</xdr:colOff>
      <xdr:row>16</xdr:row>
      <xdr:rowOff>38100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id="{14EC5281-81EA-4ED5-8869-E2E084E71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6724650"/>
          <a:ext cx="60598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3695700</xdr:colOff>
      <xdr:row>59</xdr:row>
      <xdr:rowOff>333375</xdr:rowOff>
    </xdr:from>
    <xdr:to>
      <xdr:col>3</xdr:col>
      <xdr:colOff>599281</xdr:colOff>
      <xdr:row>61</xdr:row>
      <xdr:rowOff>123900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BA92043-7F91-4299-9EA1-604A8D00C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22212300"/>
          <a:ext cx="646906" cy="59062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60</xdr:row>
      <xdr:rowOff>400049</xdr:rowOff>
    </xdr:from>
    <xdr:to>
      <xdr:col>3</xdr:col>
      <xdr:colOff>333375</xdr:colOff>
      <xdr:row>61</xdr:row>
      <xdr:rowOff>314324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8F60086E-CBCA-49BE-B1D7-CD5BD50F8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22679024"/>
          <a:ext cx="314325" cy="31432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41</xdr:row>
      <xdr:rowOff>63685</xdr:rowOff>
    </xdr:from>
    <xdr:to>
      <xdr:col>3</xdr:col>
      <xdr:colOff>361950</xdr:colOff>
      <xdr:row>42</xdr:row>
      <xdr:rowOff>132534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C15CFBE1-526C-4D58-AE77-6059F4E5B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6" y="16913410"/>
          <a:ext cx="342899" cy="383174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66</xdr:row>
      <xdr:rowOff>257174</xdr:rowOff>
    </xdr:from>
    <xdr:to>
      <xdr:col>3</xdr:col>
      <xdr:colOff>407367</xdr:colOff>
      <xdr:row>67</xdr:row>
      <xdr:rowOff>276224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414AAF67-DAA9-4205-9E75-32B4C1EB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25669874"/>
          <a:ext cx="331167" cy="33337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104774</xdr:colOff>
      <xdr:row>68</xdr:row>
      <xdr:rowOff>31825</xdr:rowOff>
    </xdr:from>
    <xdr:to>
      <xdr:col>3</xdr:col>
      <xdr:colOff>371475</xdr:colOff>
      <xdr:row>69</xdr:row>
      <xdr:rowOff>31362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CD63EF25-D875-4339-9301-EB80FF8F5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49" y="25444525"/>
          <a:ext cx="266701" cy="31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3457576</xdr:colOff>
      <xdr:row>11</xdr:row>
      <xdr:rowOff>571500</xdr:rowOff>
    </xdr:from>
    <xdr:to>
      <xdr:col>3</xdr:col>
      <xdr:colOff>447679</xdr:colOff>
      <xdr:row>13</xdr:row>
      <xdr:rowOff>66678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4ABE156-7610-40DD-B077-43474F90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1" y="4419600"/>
          <a:ext cx="695328" cy="695328"/>
        </a:xfrm>
        <a:prstGeom prst="rect">
          <a:avLst/>
        </a:prstGeom>
      </xdr:spPr>
    </xdr:pic>
    <xdr:clientData/>
  </xdr:twoCellAnchor>
  <xdr:oneCellAnchor>
    <xdr:from>
      <xdr:col>0</xdr:col>
      <xdr:colOff>45384</xdr:colOff>
      <xdr:row>0</xdr:row>
      <xdr:rowOff>0</xdr:rowOff>
    </xdr:from>
    <xdr:ext cx="1930598" cy="556932"/>
    <xdr:pic>
      <xdr:nvPicPr>
        <xdr:cNvPr id="6" name="Obraz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905F7A-4BC5-4FC8-AD98-6D9658B8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84" y="24094"/>
          <a:ext cx="1930598" cy="556932"/>
        </a:xfrm>
        <a:prstGeom prst="rect">
          <a:avLst/>
        </a:prstGeom>
      </xdr:spPr>
    </xdr:pic>
    <xdr:clientData/>
  </xdr:oneCellAnchor>
  <xdr:twoCellAnchor editAs="oneCell">
    <xdr:from>
      <xdr:col>2</xdr:col>
      <xdr:colOff>3695700</xdr:colOff>
      <xdr:row>7</xdr:row>
      <xdr:rowOff>190499</xdr:rowOff>
    </xdr:from>
    <xdr:to>
      <xdr:col>3</xdr:col>
      <xdr:colOff>520091</xdr:colOff>
      <xdr:row>8</xdr:row>
      <xdr:rowOff>419099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B947F9BE-E55C-4750-AC59-7952137C3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1809749"/>
          <a:ext cx="529616" cy="504825"/>
        </a:xfrm>
        <a:prstGeom prst="rect">
          <a:avLst/>
        </a:prstGeom>
      </xdr:spPr>
    </xdr:pic>
    <xdr:clientData/>
  </xdr:twoCellAnchor>
  <xdr:twoCellAnchor editAs="oneCell">
    <xdr:from>
      <xdr:col>2</xdr:col>
      <xdr:colOff>3648075</xdr:colOff>
      <xdr:row>11</xdr:row>
      <xdr:rowOff>9525</xdr:rowOff>
    </xdr:from>
    <xdr:to>
      <xdr:col>3</xdr:col>
      <xdr:colOff>495300</xdr:colOff>
      <xdr:row>12</xdr:row>
      <xdr:rowOff>92253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81EDED7B-7620-48C3-A91E-6E0E71D9A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3362325"/>
          <a:ext cx="552450" cy="682803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14</xdr:row>
      <xdr:rowOff>19049</xdr:rowOff>
    </xdr:from>
    <xdr:to>
      <xdr:col>4</xdr:col>
      <xdr:colOff>277383</xdr:colOff>
      <xdr:row>15</xdr:row>
      <xdr:rowOff>38099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4FA727D6-319A-4E21-8896-26BAAAB2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3009899"/>
          <a:ext cx="801258" cy="790575"/>
        </a:xfrm>
        <a:prstGeom prst="rect">
          <a:avLst/>
        </a:prstGeom>
      </xdr:spPr>
    </xdr:pic>
    <xdr:clientData/>
  </xdr:twoCellAnchor>
  <xdr:oneCellAnchor>
    <xdr:from>
      <xdr:col>2</xdr:col>
      <xdr:colOff>3686175</xdr:colOff>
      <xdr:row>8</xdr:row>
      <xdr:rowOff>419099</xdr:rowOff>
    </xdr:from>
    <xdr:ext cx="529616" cy="504825"/>
    <xdr:pic>
      <xdr:nvPicPr>
        <xdr:cNvPr id="21" name="Obraz 20">
          <a:extLst>
            <a:ext uri="{FF2B5EF4-FFF2-40B4-BE49-F238E27FC236}">
              <a16:creationId xmlns:a16="http://schemas.microsoft.com/office/drawing/2014/main" id="{D06BC831-B319-4640-A318-14BF0D996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247899"/>
          <a:ext cx="529616" cy="504825"/>
        </a:xfrm>
        <a:prstGeom prst="rect">
          <a:avLst/>
        </a:prstGeom>
      </xdr:spPr>
    </xdr:pic>
    <xdr:clientData/>
  </xdr:oneCellAnchor>
  <xdr:oneCellAnchor>
    <xdr:from>
      <xdr:col>2</xdr:col>
      <xdr:colOff>3695700</xdr:colOff>
      <xdr:row>9</xdr:row>
      <xdr:rowOff>476249</xdr:rowOff>
    </xdr:from>
    <xdr:ext cx="529616" cy="504825"/>
    <xdr:pic>
      <xdr:nvPicPr>
        <xdr:cNvPr id="8" name="Obraz 7">
          <a:extLst>
            <a:ext uri="{FF2B5EF4-FFF2-40B4-BE49-F238E27FC236}">
              <a16:creationId xmlns:a16="http://schemas.microsoft.com/office/drawing/2014/main" id="{26C49E51-27E4-4EA2-ABA2-DAE96A6C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2838449"/>
          <a:ext cx="529616" cy="504825"/>
        </a:xfrm>
        <a:prstGeom prst="rect">
          <a:avLst/>
        </a:prstGeom>
      </xdr:spPr>
    </xdr:pic>
    <xdr:clientData/>
  </xdr:oneCellAnchor>
  <xdr:twoCellAnchor editAs="oneCell">
    <xdr:from>
      <xdr:col>3</xdr:col>
      <xdr:colOff>123825</xdr:colOff>
      <xdr:row>13</xdr:row>
      <xdr:rowOff>171450</xdr:rowOff>
    </xdr:from>
    <xdr:to>
      <xdr:col>3</xdr:col>
      <xdr:colOff>480778</xdr:colOff>
      <xdr:row>13</xdr:row>
      <xdr:rowOff>485775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A26608E6-79DE-40E7-8F2A-CDF7E2C2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4724400"/>
          <a:ext cx="356953" cy="314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</xdr:row>
      <xdr:rowOff>238127</xdr:rowOff>
    </xdr:from>
    <xdr:to>
      <xdr:col>4</xdr:col>
      <xdr:colOff>0</xdr:colOff>
      <xdr:row>2</xdr:row>
      <xdr:rowOff>666751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036EE9F-D3C2-4516-98BB-F8BD92063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590552"/>
          <a:ext cx="581025" cy="428624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5</xdr:row>
      <xdr:rowOff>238224</xdr:rowOff>
    </xdr:from>
    <xdr:to>
      <xdr:col>4</xdr:col>
      <xdr:colOff>117821</xdr:colOff>
      <xdr:row>5</xdr:row>
      <xdr:rowOff>733426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82AEF6A-510E-4421-9B56-15D391BE6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2943324"/>
          <a:ext cx="660746" cy="495202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3</xdr:row>
      <xdr:rowOff>234934</xdr:rowOff>
    </xdr:from>
    <xdr:to>
      <xdr:col>4</xdr:col>
      <xdr:colOff>38099</xdr:colOff>
      <xdr:row>3</xdr:row>
      <xdr:rowOff>695325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5658C2C-5121-4F43-AF68-74E69862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263634"/>
          <a:ext cx="619124" cy="460391"/>
        </a:xfrm>
        <a:prstGeom prst="rect">
          <a:avLst/>
        </a:prstGeom>
      </xdr:spPr>
    </xdr:pic>
    <xdr:clientData/>
  </xdr:twoCellAnchor>
  <xdr:twoCellAnchor editAs="oneCell">
    <xdr:from>
      <xdr:col>3</xdr:col>
      <xdr:colOff>3374</xdr:colOff>
      <xdr:row>4</xdr:row>
      <xdr:rowOff>180976</xdr:rowOff>
    </xdr:from>
    <xdr:to>
      <xdr:col>4</xdr:col>
      <xdr:colOff>35903</xdr:colOff>
      <xdr:row>4</xdr:row>
      <xdr:rowOff>752476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097127A-3F91-42D8-BD79-F0F2087B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574" y="2047876"/>
          <a:ext cx="642129" cy="571500"/>
        </a:xfrm>
        <a:prstGeom prst="rect">
          <a:avLst/>
        </a:prstGeom>
      </xdr:spPr>
    </xdr:pic>
    <xdr:clientData/>
  </xdr:twoCellAnchor>
  <xdr:oneCellAnchor>
    <xdr:from>
      <xdr:col>3</xdr:col>
      <xdr:colOff>38100</xdr:colOff>
      <xdr:row>6</xdr:row>
      <xdr:rowOff>171451</xdr:rowOff>
    </xdr:from>
    <xdr:ext cx="704850" cy="443548"/>
    <xdr:pic>
      <xdr:nvPicPr>
        <xdr:cNvPr id="6" name="Obraz 5">
          <a:extLst>
            <a:ext uri="{FF2B5EF4-FFF2-40B4-BE49-F238E27FC236}">
              <a16:creationId xmlns:a16="http://schemas.microsoft.com/office/drawing/2014/main" id="{95454C0A-680B-439F-80F1-DB2944428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15087601"/>
          <a:ext cx="704850" cy="443548"/>
        </a:xfrm>
        <a:prstGeom prst="rect">
          <a:avLst/>
        </a:prstGeom>
      </xdr:spPr>
    </xdr:pic>
    <xdr:clientData/>
  </xdr:oneCellAnchor>
  <xdr:oneCellAnchor>
    <xdr:from>
      <xdr:col>3</xdr:col>
      <xdr:colOff>2183</xdr:colOff>
      <xdr:row>7</xdr:row>
      <xdr:rowOff>0</xdr:rowOff>
    </xdr:from>
    <xdr:ext cx="674091" cy="552450"/>
    <xdr:pic>
      <xdr:nvPicPr>
        <xdr:cNvPr id="7" name="Obraz 6">
          <a:extLst>
            <a:ext uri="{FF2B5EF4-FFF2-40B4-BE49-F238E27FC236}">
              <a16:creationId xmlns:a16="http://schemas.microsoft.com/office/drawing/2014/main" id="{CD65C5C6-A6CE-4671-800E-0A8FB6B64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358" y="15935325"/>
          <a:ext cx="674091" cy="552450"/>
        </a:xfrm>
        <a:prstGeom prst="rect">
          <a:avLst/>
        </a:prstGeom>
      </xdr:spPr>
    </xdr:pic>
    <xdr:clientData/>
  </xdr:oneCellAnchor>
  <xdr:twoCellAnchor editAs="oneCell">
    <xdr:from>
      <xdr:col>3</xdr:col>
      <xdr:colOff>9525</xdr:colOff>
      <xdr:row>7</xdr:row>
      <xdr:rowOff>68730</xdr:rowOff>
    </xdr:from>
    <xdr:to>
      <xdr:col>3</xdr:col>
      <xdr:colOff>581025</xdr:colOff>
      <xdr:row>7</xdr:row>
      <xdr:rowOff>638175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FEDC84B-9F73-4005-9A2A-05F788C78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5288430"/>
          <a:ext cx="571500" cy="56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piloty-nadajniki/44-przycisk-pnh-201.html" TargetMode="External"/><Relationship Id="rId13" Type="http://schemas.openxmlformats.org/officeDocument/2006/relationships/hyperlink" Target="https://gorke.eu/piloty-nadajniki/102-pnh-201s-ciagniony.html" TargetMode="External"/><Relationship Id="rId3" Type="http://schemas.openxmlformats.org/officeDocument/2006/relationships/hyperlink" Target="https://gorke.eu/system-przyzywowy/87-komputerowa-tablica-synoptyczna.html" TargetMode="External"/><Relationship Id="rId7" Type="http://schemas.openxmlformats.org/officeDocument/2006/relationships/hyperlink" Target="https://gorke.eu/piloty-nadajniki/108-puk-121-sos-zegarek.html" TargetMode="External"/><Relationship Id="rId12" Type="http://schemas.openxmlformats.org/officeDocument/2006/relationships/hyperlink" Target="https://gorke.eu/wzmacniacze-i-inne/59-retransmiter-rts-100-.html" TargetMode="External"/><Relationship Id="rId2" Type="http://schemas.openxmlformats.org/officeDocument/2006/relationships/hyperlink" Target="https://gorke.eu/system-przyzywowy/175-program-do-tablicy-synoptycznej.html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gorke.eu/odbiorniki/58-odbiornik-ido-1000-.html" TargetMode="External"/><Relationship Id="rId6" Type="http://schemas.openxmlformats.org/officeDocument/2006/relationships/hyperlink" Target="https://gorke.eu/piloty-nadajniki/105-pnp-202-podblatowy.html" TargetMode="External"/><Relationship Id="rId11" Type="http://schemas.openxmlformats.org/officeDocument/2006/relationships/hyperlink" Target="https://gorke.eu/wzmacniacze-i-inne/60-wzmacniacz-wlc-201-.html" TargetMode="External"/><Relationship Id="rId5" Type="http://schemas.openxmlformats.org/officeDocument/2006/relationships/hyperlink" Target="https://gorke.eu/gsm/118-gsu-sp1000-nadajnik-gsm-system-przywolania.html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gorke.eu/piloty-nadajniki/68-pnh-201c.html" TargetMode="External"/><Relationship Id="rId4" Type="http://schemas.openxmlformats.org/officeDocument/2006/relationships/hyperlink" Target="https://gorke.eu/pager/86-pager-obi-3sh.html" TargetMode="External"/><Relationship Id="rId9" Type="http://schemas.openxmlformats.org/officeDocument/2006/relationships/hyperlink" Target="https://gorke.eu/piloty-nadajniki/44-przycisk-pnh-201.html" TargetMode="External"/><Relationship Id="rId14" Type="http://schemas.openxmlformats.org/officeDocument/2006/relationships/hyperlink" Target="https://gorke.eu/piloty-nadajniki/96-pnh201sc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gorke.eu/produkty/185-zestaw-przyzywowy-do-toalet-tdn-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22F3-E834-4185-B7B5-BD6AADD969BF}">
  <dimension ref="A1:H20"/>
  <sheetViews>
    <sheetView zoomScale="115" zoomScaleNormal="115" workbookViewId="0">
      <selection activeCell="J2" sqref="J2"/>
    </sheetView>
  </sheetViews>
  <sheetFormatPr defaultRowHeight="12.75" x14ac:dyDescent="0.2"/>
  <cols>
    <col min="1" max="1" width="6" style="20" customWidth="1"/>
    <col min="2" max="2" width="7.140625" style="20" customWidth="1"/>
    <col min="3" max="3" width="17.5703125" style="20" customWidth="1"/>
    <col min="4" max="4" width="33.28515625" style="20" customWidth="1"/>
    <col min="5" max="5" width="8.7109375" style="20" customWidth="1"/>
    <col min="6" max="16384" width="9.140625" style="20"/>
  </cols>
  <sheetData>
    <row r="1" spans="1:8" ht="60" x14ac:dyDescent="0.8">
      <c r="A1" s="24"/>
      <c r="C1" s="26"/>
      <c r="D1" s="45"/>
      <c r="E1" s="34"/>
      <c r="H1" s="34" t="s">
        <v>191</v>
      </c>
    </row>
    <row r="2" spans="1:8" ht="78.75" customHeight="1" x14ac:dyDescent="0.8">
      <c r="A2" s="24"/>
      <c r="C2" s="46" t="s">
        <v>31</v>
      </c>
      <c r="D2" s="46"/>
      <c r="E2" s="34"/>
      <c r="H2" s="34"/>
    </row>
    <row r="3" spans="1:8" ht="10.5" customHeight="1" x14ac:dyDescent="0.8">
      <c r="A3" s="24"/>
      <c r="C3" s="46"/>
      <c r="D3" s="46"/>
      <c r="E3" s="34"/>
      <c r="H3" s="34"/>
    </row>
    <row r="4" spans="1:8" ht="18" x14ac:dyDescent="0.25">
      <c r="C4" s="23"/>
      <c r="E4" s="39" t="s">
        <v>22</v>
      </c>
    </row>
    <row r="5" spans="1:8" x14ac:dyDescent="0.2">
      <c r="C5" s="23"/>
      <c r="D5" s="33"/>
      <c r="E5" s="38" t="s">
        <v>23</v>
      </c>
    </row>
    <row r="6" spans="1:8" x14ac:dyDescent="0.2">
      <c r="D6" s="33"/>
    </row>
    <row r="7" spans="1:8" ht="102.75" customHeight="1" x14ac:dyDescent="0.2">
      <c r="A7" s="25"/>
      <c r="B7" s="27"/>
      <c r="C7" s="27" t="s">
        <v>19</v>
      </c>
      <c r="D7" s="128">
        <v>0</v>
      </c>
      <c r="E7" s="128"/>
    </row>
    <row r="8" spans="1:8" ht="32.25" customHeight="1" x14ac:dyDescent="0.2">
      <c r="A8" s="32"/>
      <c r="B8" s="32"/>
      <c r="C8" s="22"/>
      <c r="D8" s="37" t="s">
        <v>21</v>
      </c>
      <c r="E8" s="35"/>
    </row>
    <row r="9" spans="1:8" ht="18.75" customHeight="1" x14ac:dyDescent="0.2">
      <c r="A9" s="31"/>
      <c r="B9" s="44"/>
      <c r="C9" s="44"/>
      <c r="D9" s="62" t="s">
        <v>16</v>
      </c>
      <c r="E9" s="36"/>
    </row>
    <row r="10" spans="1:8" x14ac:dyDescent="0.2">
      <c r="B10" s="44"/>
      <c r="C10" s="44"/>
      <c r="D10" s="62" t="s">
        <v>48</v>
      </c>
      <c r="E10" s="36"/>
    </row>
    <row r="11" spans="1:8" x14ac:dyDescent="0.2">
      <c r="B11" s="44"/>
      <c r="C11" s="44"/>
      <c r="D11" s="62" t="s">
        <v>49</v>
      </c>
      <c r="E11" s="36"/>
    </row>
    <row r="12" spans="1:8" x14ac:dyDescent="0.2">
      <c r="B12" s="44"/>
      <c r="C12" s="44"/>
      <c r="D12" s="62" t="s">
        <v>4</v>
      </c>
      <c r="E12" s="36"/>
    </row>
    <row r="13" spans="1:8" ht="15" x14ac:dyDescent="0.25">
      <c r="B13" s="44"/>
      <c r="C13" s="44"/>
      <c r="D13" s="63" t="s">
        <v>5</v>
      </c>
      <c r="E13" s="36"/>
    </row>
    <row r="14" spans="1:8" x14ac:dyDescent="0.2">
      <c r="B14" s="44"/>
      <c r="C14" s="44"/>
      <c r="D14" s="62" t="s">
        <v>17</v>
      </c>
      <c r="E14" s="36"/>
    </row>
    <row r="15" spans="1:8" x14ac:dyDescent="0.2">
      <c r="B15" s="44"/>
      <c r="C15" s="44"/>
      <c r="D15" s="62" t="s">
        <v>6</v>
      </c>
      <c r="E15" s="36"/>
    </row>
    <row r="16" spans="1:8" x14ac:dyDescent="0.2">
      <c r="B16" s="44"/>
      <c r="C16" s="44"/>
      <c r="D16" s="62" t="s">
        <v>18</v>
      </c>
      <c r="E16" s="36"/>
    </row>
    <row r="17" spans="1:8" x14ac:dyDescent="0.2">
      <c r="B17" s="44"/>
      <c r="C17" s="44"/>
      <c r="D17" s="62" t="s">
        <v>7</v>
      </c>
      <c r="E17" s="36"/>
    </row>
    <row r="20" spans="1:8" x14ac:dyDescent="0.2">
      <c r="A20" s="47"/>
      <c r="H20" s="37" t="s">
        <v>37</v>
      </c>
    </row>
  </sheetData>
  <mergeCells count="1">
    <mergeCell ref="D7:E7"/>
  </mergeCells>
  <hyperlinks>
    <hyperlink ref="D17" location="'(9) anteny'!A1" display="anteny" xr:uid="{048DB61D-2D98-42DF-9515-C827C937D9FD}"/>
    <hyperlink ref="D16" location="'(7) wzmacniacze, sygnalizatory'!A1" display="wzmacniacze, WLC, sygnalizatory, pager" xr:uid="{0967D68E-936A-4B10-9189-1569CFF8F65C}"/>
    <hyperlink ref="D15" location="'(8) GSM'!A1" display="GSM" xr:uid="{1B1EACA4-10CF-49DE-9FF1-0612E545E827}"/>
    <hyperlink ref="D14" location="'(5) LX'!A1" display="LX - long range" xr:uid="{AFE901EC-7C1D-4241-8E0D-88F2764C17B2}"/>
    <hyperlink ref="D13" location="'(6) SystemPrzywołania'!A1" display="System Przywołania" xr:uid="{B1F3B7BD-A990-4FAA-90FE-8E7BB7D944C8}"/>
    <hyperlink ref="D12" location="'(4) radiopowiadamianie'!A1" display="radiopowiadamianie" xr:uid="{ECE59BD3-45AB-4AD4-9EC2-B7BC66EB988D}"/>
    <hyperlink ref="D9" location="'(1) zestawy'!A1" display="zestawy sterowników" xr:uid="{8E2D7528-4EA1-439B-88BE-19B6E578257B}"/>
    <hyperlink ref="D9:E9" location="'(1) zestawy'!A1" display="zestawy sterowników" xr:uid="{F1A65EF9-0EBB-4958-A674-FAF99CAA203B}"/>
    <hyperlink ref="D10" location="'(2) piloty i nadajniki'!A1" display="piloty i nadajniki" xr:uid="{8EEDC9F3-40CD-4BB0-91F1-09C53334268D}"/>
    <hyperlink ref="D11" location="'(3) odbiorniki'!A1" display="odbiorniki" xr:uid="{30D9AFB0-DDC2-41FA-89A4-54824240F570}"/>
  </hyperlinks>
  <pageMargins left="0.23622047244094491" right="0.23622047244094491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4948-E674-4DDD-AD61-7E682BE47532}">
  <sheetPr>
    <pageSetUpPr fitToPage="1"/>
  </sheetPr>
  <dimension ref="A1:P99"/>
  <sheetViews>
    <sheetView tabSelected="1" topLeftCell="A64" zoomScaleNormal="100" workbookViewId="0">
      <selection activeCell="F38" sqref="F38"/>
    </sheetView>
  </sheetViews>
  <sheetFormatPr defaultRowHeight="12.75" x14ac:dyDescent="0.2"/>
  <cols>
    <col min="1" max="1" width="0.7109375" style="6" customWidth="1"/>
    <col min="2" max="2" width="21.28515625" style="1" customWidth="1"/>
    <col min="3" max="3" width="56.140625" style="1" customWidth="1"/>
    <col min="4" max="4" width="10.28515625" style="1" customWidth="1"/>
    <col min="5" max="6" width="16" style="1" customWidth="1"/>
    <col min="7" max="7" width="11.140625" style="1" customWidth="1"/>
    <col min="8" max="8" width="13.28515625" style="75" customWidth="1"/>
    <col min="9" max="9" width="9.140625" style="7"/>
    <col min="10" max="10" width="13.42578125" style="7" customWidth="1"/>
    <col min="11" max="11" width="18.42578125" style="7" customWidth="1"/>
    <col min="12" max="12" width="12" style="1" customWidth="1"/>
    <col min="13" max="13" width="13" style="1" customWidth="1"/>
    <col min="14" max="16384" width="9.140625" style="1"/>
  </cols>
  <sheetData>
    <row r="1" spans="1:16" ht="44.25" customHeight="1" x14ac:dyDescent="0.2">
      <c r="A1" s="130" t="s">
        <v>26</v>
      </c>
      <c r="B1" s="130"/>
      <c r="C1" s="130"/>
      <c r="D1" s="130"/>
      <c r="E1" s="130"/>
      <c r="F1" s="130"/>
      <c r="G1" s="130"/>
    </row>
    <row r="2" spans="1:16" ht="18.75" customHeight="1" x14ac:dyDescent="0.2">
      <c r="A2" s="131" t="s">
        <v>5</v>
      </c>
      <c r="B2" s="132"/>
      <c r="C2" s="132"/>
      <c r="D2" s="132"/>
      <c r="E2" s="132"/>
      <c r="F2" s="132"/>
      <c r="G2" s="132"/>
    </row>
    <row r="3" spans="1:16" ht="39" customHeight="1" thickBot="1" x14ac:dyDescent="0.25">
      <c r="A3" s="8"/>
      <c r="B3" s="18"/>
      <c r="C3" s="28"/>
      <c r="D3" s="2"/>
      <c r="E3" s="40" t="s">
        <v>24</v>
      </c>
      <c r="F3" s="115"/>
      <c r="G3" s="61">
        <f>'start, rabat'!D7</f>
        <v>0</v>
      </c>
      <c r="H3" s="135" t="s">
        <v>25</v>
      </c>
      <c r="I3" s="136"/>
      <c r="J3" s="137"/>
    </row>
    <row r="4" spans="1:16" ht="0.75" customHeight="1" x14ac:dyDescent="0.2">
      <c r="A4" s="8"/>
      <c r="B4" s="11"/>
      <c r="C4" s="10"/>
      <c r="D4" s="2"/>
      <c r="E4" s="10"/>
      <c r="F4" s="10"/>
      <c r="G4" s="9"/>
    </row>
    <row r="5" spans="1:16" s="19" customFormat="1" ht="37.5" customHeight="1" x14ac:dyDescent="0.15">
      <c r="A5" s="133" t="s">
        <v>0</v>
      </c>
      <c r="B5" s="134"/>
      <c r="C5" s="138" t="s">
        <v>1</v>
      </c>
      <c r="D5" s="134"/>
      <c r="E5" s="126" t="s">
        <v>196</v>
      </c>
      <c r="F5" s="126" t="s">
        <v>197</v>
      </c>
      <c r="G5" s="126" t="s">
        <v>20</v>
      </c>
      <c r="H5" s="111"/>
      <c r="I5" s="103"/>
      <c r="J5" s="103"/>
      <c r="K5" s="103"/>
    </row>
    <row r="6" spans="1:16" ht="6" customHeight="1" x14ac:dyDescent="0.2">
      <c r="B6" s="5"/>
      <c r="C6" s="12"/>
      <c r="D6" s="3"/>
      <c r="E6" s="4"/>
      <c r="F6" s="4"/>
      <c r="G6" s="4"/>
    </row>
    <row r="7" spans="1:16" ht="18" customHeight="1" x14ac:dyDescent="0.2">
      <c r="A7" s="139" t="s">
        <v>33</v>
      </c>
      <c r="B7" s="139"/>
      <c r="C7" s="139"/>
      <c r="D7" s="139"/>
      <c r="E7" s="139"/>
      <c r="F7" s="139"/>
      <c r="G7" s="139"/>
      <c r="I7" s="104" t="s">
        <v>113</v>
      </c>
      <c r="J7" s="104" t="s">
        <v>116</v>
      </c>
      <c r="K7" s="104" t="s">
        <v>117</v>
      </c>
    </row>
    <row r="8" spans="1:16" ht="31.5" customHeight="1" x14ac:dyDescent="0.2">
      <c r="A8" s="52"/>
      <c r="B8" s="48" t="s">
        <v>79</v>
      </c>
      <c r="C8" s="56" t="s">
        <v>135</v>
      </c>
      <c r="D8" s="13"/>
      <c r="E8" s="29">
        <v>338</v>
      </c>
      <c r="F8" s="29"/>
      <c r="G8" s="21">
        <f t="shared" ref="G8" si="0">E8*(1-$G$3)</f>
        <v>338</v>
      </c>
      <c r="H8" s="76"/>
      <c r="I8" s="69"/>
      <c r="J8" s="29">
        <f t="shared" ref="J8:J11" si="1">I8*E8</f>
        <v>0</v>
      </c>
      <c r="K8" s="29">
        <f t="shared" ref="K8" si="2">I8*G8</f>
        <v>0</v>
      </c>
    </row>
    <row r="9" spans="1:16" ht="39" customHeight="1" x14ac:dyDescent="0.2">
      <c r="A9" s="16"/>
      <c r="B9" s="48" t="s">
        <v>3</v>
      </c>
      <c r="C9" s="56" t="s">
        <v>50</v>
      </c>
      <c r="D9" s="3"/>
      <c r="E9" s="110">
        <v>826</v>
      </c>
      <c r="F9" s="110"/>
      <c r="G9" s="21">
        <f t="shared" ref="G9:G78" si="3">E9*(1-$G$3)</f>
        <v>826</v>
      </c>
      <c r="H9" s="1"/>
      <c r="I9" s="69"/>
      <c r="J9" s="29">
        <f t="shared" si="1"/>
        <v>0</v>
      </c>
      <c r="K9" s="29">
        <f t="shared" ref="K9:K18" si="4">I9*G9</f>
        <v>0</v>
      </c>
    </row>
    <row r="10" spans="1:16" ht="39" customHeight="1" x14ac:dyDescent="0.2">
      <c r="A10" s="16"/>
      <c r="B10" s="48" t="s">
        <v>108</v>
      </c>
      <c r="C10" s="56" t="s">
        <v>109</v>
      </c>
      <c r="D10" s="3"/>
      <c r="E10" s="110">
        <v>894</v>
      </c>
      <c r="F10" s="110"/>
      <c r="G10" s="21">
        <f t="shared" ref="G10" si="5">E10*(1-$G$3)</f>
        <v>894</v>
      </c>
      <c r="H10" s="1"/>
      <c r="I10" s="69"/>
      <c r="J10" s="29">
        <f t="shared" ref="J10" si="6">I10*E10</f>
        <v>0</v>
      </c>
      <c r="K10" s="29">
        <f t="shared" ref="K10" si="7">I10*G10</f>
        <v>0</v>
      </c>
    </row>
    <row r="11" spans="1:16" ht="39" customHeight="1" x14ac:dyDescent="0.2">
      <c r="A11" s="16"/>
      <c r="B11" s="48" t="s">
        <v>110</v>
      </c>
      <c r="C11" s="56" t="s">
        <v>111</v>
      </c>
      <c r="D11" s="3"/>
      <c r="E11" s="110">
        <v>894</v>
      </c>
      <c r="F11" s="110"/>
      <c r="G11" s="21">
        <f t="shared" si="3"/>
        <v>894</v>
      </c>
      <c r="H11" s="1"/>
      <c r="I11" s="69"/>
      <c r="J11" s="29">
        <f t="shared" si="1"/>
        <v>0</v>
      </c>
      <c r="K11" s="30">
        <f t="shared" si="4"/>
        <v>0</v>
      </c>
    </row>
    <row r="12" spans="1:16" ht="39" customHeight="1" x14ac:dyDescent="0.2">
      <c r="A12" s="15"/>
      <c r="B12" s="49" t="s">
        <v>12</v>
      </c>
      <c r="C12" s="57" t="s">
        <v>46</v>
      </c>
      <c r="D12" s="17"/>
      <c r="E12" s="30">
        <v>450</v>
      </c>
      <c r="F12" s="30"/>
      <c r="G12" s="21">
        <f>E12</f>
        <v>450</v>
      </c>
      <c r="H12" s="78" t="s">
        <v>91</v>
      </c>
      <c r="I12" s="69"/>
      <c r="J12" s="29">
        <f t="shared" ref="J12:J25" si="8">I12*E12</f>
        <v>0</v>
      </c>
      <c r="K12" s="29">
        <f t="shared" si="4"/>
        <v>0</v>
      </c>
      <c r="L12" s="64"/>
      <c r="M12" s="64"/>
      <c r="N12" s="64"/>
      <c r="O12" s="64"/>
      <c r="P12" s="64"/>
    </row>
    <row r="13" spans="1:16" ht="36.75" customHeight="1" x14ac:dyDescent="0.2">
      <c r="A13" s="16"/>
      <c r="B13" s="48" t="s">
        <v>13</v>
      </c>
      <c r="C13" s="56" t="s">
        <v>34</v>
      </c>
      <c r="D13" s="13"/>
      <c r="E13" s="29">
        <v>4200</v>
      </c>
      <c r="F13" s="29"/>
      <c r="G13" s="21">
        <f>E13</f>
        <v>4200</v>
      </c>
      <c r="H13" s="78" t="s">
        <v>190</v>
      </c>
      <c r="I13" s="69"/>
      <c r="J13" s="29">
        <f t="shared" si="8"/>
        <v>0</v>
      </c>
      <c r="K13" s="29">
        <f t="shared" si="4"/>
        <v>0</v>
      </c>
      <c r="L13" s="64"/>
      <c r="M13" s="64"/>
      <c r="N13" s="64"/>
      <c r="O13" s="64"/>
      <c r="P13" s="64"/>
    </row>
    <row r="14" spans="1:16" ht="36.75" customHeight="1" x14ac:dyDescent="0.2">
      <c r="A14" s="16"/>
      <c r="B14" s="48" t="s">
        <v>12</v>
      </c>
      <c r="C14" s="67" t="s">
        <v>102</v>
      </c>
      <c r="D14" s="13"/>
      <c r="E14" s="65" t="s">
        <v>101</v>
      </c>
      <c r="F14" s="65"/>
      <c r="G14" s="66"/>
      <c r="H14" s="77"/>
      <c r="I14" s="105"/>
      <c r="J14" s="30"/>
      <c r="K14" s="30"/>
      <c r="L14" s="64"/>
      <c r="M14" s="64"/>
      <c r="N14" s="64"/>
      <c r="O14" s="64"/>
    </row>
    <row r="15" spans="1:16" ht="36.75" customHeight="1" x14ac:dyDescent="0.2">
      <c r="A15" s="16"/>
      <c r="B15" s="48" t="s">
        <v>97</v>
      </c>
      <c r="C15" s="56" t="s">
        <v>144</v>
      </c>
      <c r="D15" s="13"/>
      <c r="E15" s="112">
        <v>404</v>
      </c>
      <c r="F15" s="112"/>
      <c r="G15" s="21">
        <f t="shared" si="3"/>
        <v>404</v>
      </c>
      <c r="H15" s="77"/>
      <c r="I15" s="69"/>
      <c r="J15" s="29">
        <f t="shared" si="8"/>
        <v>0</v>
      </c>
      <c r="K15" s="29">
        <f t="shared" si="4"/>
        <v>0</v>
      </c>
      <c r="L15" s="64"/>
      <c r="M15" s="64"/>
      <c r="N15" s="64"/>
      <c r="O15" s="64"/>
      <c r="P15" s="64"/>
    </row>
    <row r="16" spans="1:16" ht="36.75" customHeight="1" x14ac:dyDescent="0.2">
      <c r="A16" s="16"/>
      <c r="B16" s="48" t="s">
        <v>143</v>
      </c>
      <c r="C16" s="56" t="s">
        <v>145</v>
      </c>
      <c r="D16" s="13"/>
      <c r="E16" s="112">
        <v>517</v>
      </c>
      <c r="F16" s="112"/>
      <c r="G16" s="21">
        <f t="shared" si="3"/>
        <v>517</v>
      </c>
      <c r="H16" s="77"/>
      <c r="I16" s="69"/>
      <c r="J16" s="29">
        <f t="shared" si="8"/>
        <v>0</v>
      </c>
      <c r="K16" s="29">
        <f t="shared" si="4"/>
        <v>0</v>
      </c>
      <c r="L16" s="64"/>
      <c r="M16" s="64"/>
      <c r="N16" s="64"/>
      <c r="O16" s="64"/>
      <c r="P16" s="64"/>
    </row>
    <row r="17" spans="1:12" ht="33" customHeight="1" x14ac:dyDescent="0.2">
      <c r="A17" s="16"/>
      <c r="B17" s="48" t="s">
        <v>11</v>
      </c>
      <c r="C17" s="56" t="s">
        <v>45</v>
      </c>
      <c r="D17" s="3"/>
      <c r="E17" s="113">
        <v>469</v>
      </c>
      <c r="F17" s="113"/>
      <c r="G17" s="21">
        <f t="shared" si="3"/>
        <v>469</v>
      </c>
      <c r="H17" s="76"/>
      <c r="I17" s="69"/>
      <c r="J17" s="30">
        <f t="shared" si="8"/>
        <v>0</v>
      </c>
      <c r="K17" s="30">
        <f t="shared" si="4"/>
        <v>0</v>
      </c>
    </row>
    <row r="18" spans="1:12" ht="33" customHeight="1" x14ac:dyDescent="0.2">
      <c r="A18" s="16"/>
      <c r="B18" s="48" t="s">
        <v>9</v>
      </c>
      <c r="C18" s="56" t="s">
        <v>40</v>
      </c>
      <c r="D18" s="3"/>
      <c r="E18" s="112">
        <v>281</v>
      </c>
      <c r="F18" s="112"/>
      <c r="G18" s="21">
        <f t="shared" si="3"/>
        <v>281</v>
      </c>
      <c r="H18" s="76"/>
      <c r="I18" s="69"/>
      <c r="J18" s="29">
        <f t="shared" si="8"/>
        <v>0</v>
      </c>
      <c r="K18" s="29">
        <f t="shared" si="4"/>
        <v>0</v>
      </c>
    </row>
    <row r="19" spans="1:12" ht="16.5" customHeight="1" x14ac:dyDescent="0.2">
      <c r="A19" s="139" t="s">
        <v>47</v>
      </c>
      <c r="B19" s="139"/>
      <c r="C19" s="139"/>
      <c r="D19" s="139"/>
      <c r="E19" s="139"/>
      <c r="F19" s="139"/>
      <c r="G19" s="139"/>
      <c r="H19" s="76"/>
    </row>
    <row r="20" spans="1:12" ht="22.5" customHeight="1" x14ac:dyDescent="0.2">
      <c r="A20" s="50"/>
      <c r="B20" s="48" t="s">
        <v>27</v>
      </c>
      <c r="C20" s="56" t="s">
        <v>41</v>
      </c>
      <c r="D20" s="13"/>
      <c r="E20" s="113">
        <v>146</v>
      </c>
      <c r="F20" s="113"/>
      <c r="G20" s="21">
        <f t="shared" si="3"/>
        <v>146</v>
      </c>
      <c r="H20" s="1"/>
      <c r="I20" s="69"/>
      <c r="J20" s="29">
        <f t="shared" si="8"/>
        <v>0</v>
      </c>
      <c r="K20" s="29">
        <f t="shared" ref="K20:K28" si="9">I20*G20</f>
        <v>0</v>
      </c>
    </row>
    <row r="21" spans="1:12" ht="22.5" customHeight="1" x14ac:dyDescent="0.2">
      <c r="A21" s="51"/>
      <c r="B21" s="49" t="s">
        <v>28</v>
      </c>
      <c r="C21" s="57" t="s">
        <v>32</v>
      </c>
      <c r="D21" s="14"/>
      <c r="E21" s="113">
        <v>152</v>
      </c>
      <c r="F21" s="113"/>
      <c r="G21" s="21">
        <f t="shared" si="3"/>
        <v>152</v>
      </c>
      <c r="H21" s="1"/>
      <c r="I21" s="69"/>
      <c r="J21" s="29">
        <f t="shared" si="8"/>
        <v>0</v>
      </c>
      <c r="K21" s="29">
        <f t="shared" si="9"/>
        <v>0</v>
      </c>
    </row>
    <row r="22" spans="1:12" ht="34.5" customHeight="1" x14ac:dyDescent="0.2">
      <c r="A22" s="51"/>
      <c r="B22" s="49" t="s">
        <v>95</v>
      </c>
      <c r="C22" s="58" t="s">
        <v>44</v>
      </c>
      <c r="D22" s="14"/>
      <c r="E22" s="113">
        <v>172</v>
      </c>
      <c r="F22" s="113"/>
      <c r="G22" s="21">
        <f t="shared" si="3"/>
        <v>172</v>
      </c>
      <c r="H22" s="1"/>
      <c r="I22" s="69"/>
      <c r="J22" s="29">
        <f t="shared" si="8"/>
        <v>0</v>
      </c>
      <c r="K22" s="29">
        <f t="shared" si="9"/>
        <v>0</v>
      </c>
    </row>
    <row r="23" spans="1:12" ht="34.5" customHeight="1" x14ac:dyDescent="0.2">
      <c r="A23" s="51"/>
      <c r="B23" s="49" t="s">
        <v>94</v>
      </c>
      <c r="C23" s="57" t="s">
        <v>96</v>
      </c>
      <c r="D23" s="14"/>
      <c r="E23" s="113">
        <v>228</v>
      </c>
      <c r="F23" s="113"/>
      <c r="G23" s="21">
        <f t="shared" si="3"/>
        <v>228</v>
      </c>
      <c r="H23" s="1"/>
      <c r="I23" s="69"/>
      <c r="J23" s="29">
        <f t="shared" si="8"/>
        <v>0</v>
      </c>
      <c r="K23" s="29">
        <f t="shared" si="9"/>
        <v>0</v>
      </c>
    </row>
    <row r="24" spans="1:12" ht="22.5" customHeight="1" x14ac:dyDescent="0.2">
      <c r="A24" s="51"/>
      <c r="B24" s="49" t="s">
        <v>86</v>
      </c>
      <c r="C24" s="57" t="s">
        <v>87</v>
      </c>
      <c r="D24" s="14"/>
      <c r="E24" s="113">
        <v>238</v>
      </c>
      <c r="F24" s="113"/>
      <c r="G24" s="21">
        <f t="shared" ref="G24" si="10">E24*(1-$G$3)</f>
        <v>238</v>
      </c>
      <c r="H24" s="1"/>
      <c r="I24" s="69"/>
      <c r="J24" s="29">
        <f t="shared" si="8"/>
        <v>0</v>
      </c>
      <c r="K24" s="29">
        <f t="shared" si="9"/>
        <v>0</v>
      </c>
    </row>
    <row r="25" spans="1:12" ht="27.75" customHeight="1" x14ac:dyDescent="0.2">
      <c r="A25" s="51"/>
      <c r="B25" s="49" t="s">
        <v>89</v>
      </c>
      <c r="C25" s="57" t="s">
        <v>88</v>
      </c>
      <c r="D25" s="14"/>
      <c r="E25" s="113">
        <v>263</v>
      </c>
      <c r="F25" s="113"/>
      <c r="G25" s="21">
        <f t="shared" ref="G25" si="11">E25*(1-$G$3)</f>
        <v>263</v>
      </c>
      <c r="H25" s="1"/>
      <c r="I25" s="69"/>
      <c r="J25" s="29">
        <f t="shared" si="8"/>
        <v>0</v>
      </c>
      <c r="K25" s="29">
        <f t="shared" si="9"/>
        <v>0</v>
      </c>
    </row>
    <row r="26" spans="1:12" ht="22.5" customHeight="1" x14ac:dyDescent="0.2">
      <c r="A26" s="51"/>
      <c r="B26" s="49"/>
      <c r="C26" s="57"/>
      <c r="D26" s="14"/>
      <c r="E26" s="113"/>
      <c r="F26" s="113"/>
      <c r="G26" s="21"/>
      <c r="H26" s="77"/>
      <c r="I26" s="69"/>
      <c r="J26" s="29">
        <f t="shared" ref="J26:J28" si="12">I26*E26</f>
        <v>0</v>
      </c>
      <c r="K26" s="29">
        <f t="shared" si="9"/>
        <v>0</v>
      </c>
    </row>
    <row r="27" spans="1:12" ht="22.5" customHeight="1" x14ac:dyDescent="0.2">
      <c r="A27" s="51"/>
      <c r="B27" s="49" t="s">
        <v>29</v>
      </c>
      <c r="C27" s="57" t="s">
        <v>42</v>
      </c>
      <c r="D27" s="14"/>
      <c r="E27" s="113">
        <v>112</v>
      </c>
      <c r="F27" s="113"/>
      <c r="G27" s="21">
        <f t="shared" si="3"/>
        <v>112</v>
      </c>
      <c r="H27" s="76"/>
      <c r="I27" s="69"/>
      <c r="J27" s="30">
        <f t="shared" si="12"/>
        <v>0</v>
      </c>
      <c r="K27" s="30">
        <f t="shared" si="9"/>
        <v>0</v>
      </c>
    </row>
    <row r="28" spans="1:12" ht="27.75" customHeight="1" x14ac:dyDescent="0.2">
      <c r="A28" s="51"/>
      <c r="B28" s="49" t="s">
        <v>30</v>
      </c>
      <c r="C28" s="57" t="s">
        <v>43</v>
      </c>
      <c r="D28" s="14"/>
      <c r="E28" s="113">
        <v>224</v>
      </c>
      <c r="F28" s="113"/>
      <c r="G28" s="21">
        <f t="shared" si="3"/>
        <v>224</v>
      </c>
      <c r="H28" s="77"/>
      <c r="I28" s="69"/>
      <c r="J28" s="30">
        <f t="shared" si="12"/>
        <v>0</v>
      </c>
      <c r="K28" s="29">
        <f t="shared" si="9"/>
        <v>0</v>
      </c>
    </row>
    <row r="29" spans="1:12" ht="18" customHeight="1" x14ac:dyDescent="0.2">
      <c r="A29" s="41"/>
      <c r="B29" s="139" t="s">
        <v>14</v>
      </c>
      <c r="C29" s="139"/>
      <c r="D29" s="42"/>
      <c r="E29" s="43"/>
      <c r="F29" s="43"/>
      <c r="G29" s="43"/>
      <c r="H29" s="76"/>
    </row>
    <row r="30" spans="1:12" ht="27" customHeight="1" x14ac:dyDescent="0.2">
      <c r="A30" s="52"/>
      <c r="B30" s="48" t="s">
        <v>51</v>
      </c>
      <c r="C30" s="56" t="s">
        <v>81</v>
      </c>
      <c r="D30" s="13"/>
      <c r="E30" s="112">
        <v>227</v>
      </c>
      <c r="F30" s="112"/>
      <c r="G30" s="21">
        <f t="shared" si="3"/>
        <v>227</v>
      </c>
      <c r="H30" s="76"/>
      <c r="I30" s="69"/>
      <c r="J30" s="29">
        <f t="shared" ref="J30:J80" si="13">I30*E30</f>
        <v>0</v>
      </c>
      <c r="K30" s="29">
        <f t="shared" ref="K30:K80" si="14">I30*G30</f>
        <v>0</v>
      </c>
      <c r="L30" s="70"/>
    </row>
    <row r="31" spans="1:12" ht="27" customHeight="1" x14ac:dyDescent="0.2">
      <c r="A31" s="52"/>
      <c r="B31" s="48" t="s">
        <v>52</v>
      </c>
      <c r="C31" s="56" t="s">
        <v>90</v>
      </c>
      <c r="D31" s="13"/>
      <c r="E31" s="112">
        <v>202</v>
      </c>
      <c r="F31" s="112"/>
      <c r="G31" s="21">
        <f t="shared" ref="G31" si="15">E31*(1-$G$3)</f>
        <v>202</v>
      </c>
      <c r="H31" s="76"/>
      <c r="I31" s="69"/>
      <c r="J31" s="29">
        <f t="shared" si="13"/>
        <v>0</v>
      </c>
      <c r="K31" s="29">
        <f t="shared" si="14"/>
        <v>0</v>
      </c>
    </row>
    <row r="32" spans="1:12" ht="16.5" customHeight="1" x14ac:dyDescent="0.2">
      <c r="A32" s="52"/>
      <c r="B32" s="48"/>
      <c r="C32" s="56"/>
      <c r="D32" s="13"/>
      <c r="E32" s="29"/>
      <c r="F32" s="29"/>
      <c r="G32" s="21"/>
      <c r="H32" s="76"/>
      <c r="I32" s="69"/>
      <c r="J32" s="29"/>
      <c r="K32" s="29"/>
    </row>
    <row r="33" spans="1:11" ht="18.75" customHeight="1" x14ac:dyDescent="0.2">
      <c r="A33" s="53"/>
      <c r="B33" s="49" t="s">
        <v>10</v>
      </c>
      <c r="C33" s="57" t="s">
        <v>38</v>
      </c>
      <c r="D33" s="14"/>
      <c r="E33" s="112">
        <v>206</v>
      </c>
      <c r="F33" s="112"/>
      <c r="G33" s="21">
        <f t="shared" si="3"/>
        <v>206</v>
      </c>
      <c r="H33" s="76"/>
      <c r="I33" s="69"/>
      <c r="J33" s="29">
        <f t="shared" si="13"/>
        <v>0</v>
      </c>
      <c r="K33" s="29">
        <f t="shared" si="14"/>
        <v>0</v>
      </c>
    </row>
    <row r="34" spans="1:11" ht="18.75" customHeight="1" x14ac:dyDescent="0.2">
      <c r="A34" s="54"/>
      <c r="B34" s="55" t="s">
        <v>8</v>
      </c>
      <c r="C34" s="59" t="s">
        <v>39</v>
      </c>
      <c r="E34" s="29">
        <v>320</v>
      </c>
      <c r="F34" s="29"/>
      <c r="G34" s="21">
        <f t="shared" si="3"/>
        <v>320</v>
      </c>
      <c r="I34" s="69"/>
      <c r="J34" s="30">
        <f t="shared" si="13"/>
        <v>0</v>
      </c>
      <c r="K34" s="30">
        <f t="shared" si="14"/>
        <v>0</v>
      </c>
    </row>
    <row r="35" spans="1:11" x14ac:dyDescent="0.2">
      <c r="I35" s="69"/>
      <c r="J35" s="29"/>
      <c r="K35" s="29"/>
    </row>
    <row r="36" spans="1:11" ht="30" customHeight="1" x14ac:dyDescent="0.2">
      <c r="A36" s="52"/>
      <c r="B36" s="48" t="s">
        <v>65</v>
      </c>
      <c r="C36" s="56" t="s">
        <v>78</v>
      </c>
      <c r="D36" s="13"/>
      <c r="E36" s="112">
        <v>175</v>
      </c>
      <c r="F36" s="112"/>
      <c r="G36" s="21">
        <f t="shared" ref="G36" si="16">E36*(1-$G$3)</f>
        <v>175</v>
      </c>
      <c r="H36" s="76"/>
      <c r="I36" s="69"/>
      <c r="J36" s="29">
        <f t="shared" ref="J36" si="17">I36*E36</f>
        <v>0</v>
      </c>
      <c r="K36" s="29">
        <f t="shared" ref="K36" si="18">I36*G36</f>
        <v>0</v>
      </c>
    </row>
    <row r="37" spans="1:11" ht="25.5" customHeight="1" x14ac:dyDescent="0.2">
      <c r="A37" s="41"/>
      <c r="B37" s="139" t="s">
        <v>134</v>
      </c>
      <c r="C37" s="139"/>
      <c r="D37" s="42"/>
      <c r="E37" s="43"/>
      <c r="F37" s="43"/>
      <c r="G37" s="43"/>
      <c r="H37" s="76"/>
    </row>
    <row r="38" spans="1:11" ht="24.75" customHeight="1" x14ac:dyDescent="0.2">
      <c r="A38" s="52"/>
      <c r="B38" s="48" t="s">
        <v>66</v>
      </c>
      <c r="C38" s="56" t="s">
        <v>68</v>
      </c>
      <c r="D38" s="13"/>
      <c r="E38" s="112">
        <v>186</v>
      </c>
      <c r="F38" s="112"/>
      <c r="G38" s="21">
        <f t="shared" si="3"/>
        <v>186</v>
      </c>
      <c r="H38" s="76"/>
      <c r="I38" s="69"/>
      <c r="J38" s="29">
        <f t="shared" si="13"/>
        <v>0</v>
      </c>
      <c r="K38" s="29">
        <f t="shared" si="14"/>
        <v>0</v>
      </c>
    </row>
    <row r="39" spans="1:11" ht="24.75" customHeight="1" x14ac:dyDescent="0.2">
      <c r="A39" s="52"/>
      <c r="B39" s="48" t="s">
        <v>67</v>
      </c>
      <c r="C39" s="56" t="s">
        <v>69</v>
      </c>
      <c r="D39" s="13"/>
      <c r="E39" s="112">
        <v>186</v>
      </c>
      <c r="F39" s="112"/>
      <c r="G39" s="21">
        <f t="shared" si="3"/>
        <v>186</v>
      </c>
      <c r="H39" s="76"/>
      <c r="I39" s="69"/>
      <c r="J39" s="29">
        <f t="shared" si="13"/>
        <v>0</v>
      </c>
      <c r="K39" s="29">
        <f t="shared" si="14"/>
        <v>0</v>
      </c>
    </row>
    <row r="40" spans="1:11" ht="24.75" customHeight="1" x14ac:dyDescent="0.2">
      <c r="A40" s="52"/>
      <c r="B40" s="48" t="s">
        <v>70</v>
      </c>
      <c r="C40" s="56" t="s">
        <v>72</v>
      </c>
      <c r="D40" s="13"/>
      <c r="E40" s="112">
        <v>186</v>
      </c>
      <c r="F40" s="112"/>
      <c r="G40" s="21">
        <f t="shared" si="3"/>
        <v>186</v>
      </c>
      <c r="H40" s="76"/>
      <c r="I40" s="69"/>
      <c r="J40" s="30">
        <f t="shared" si="13"/>
        <v>0</v>
      </c>
      <c r="K40" s="30">
        <f t="shared" si="14"/>
        <v>0</v>
      </c>
    </row>
    <row r="41" spans="1:11" ht="24.75" customHeight="1" x14ac:dyDescent="0.2">
      <c r="A41" s="52"/>
      <c r="B41" s="48" t="s">
        <v>71</v>
      </c>
      <c r="C41" s="56" t="s">
        <v>73</v>
      </c>
      <c r="D41" s="13"/>
      <c r="E41" s="112">
        <v>186</v>
      </c>
      <c r="F41" s="112"/>
      <c r="G41" s="21">
        <f t="shared" si="3"/>
        <v>186</v>
      </c>
      <c r="H41" s="76"/>
      <c r="I41" s="69"/>
      <c r="J41" s="29">
        <f t="shared" si="13"/>
        <v>0</v>
      </c>
      <c r="K41" s="29">
        <f t="shared" si="14"/>
        <v>0</v>
      </c>
    </row>
    <row r="42" spans="1:11" ht="24.75" customHeight="1" x14ac:dyDescent="0.2">
      <c r="A42" s="52"/>
      <c r="B42" s="48" t="s">
        <v>156</v>
      </c>
      <c r="C42" s="56" t="s">
        <v>159</v>
      </c>
      <c r="D42" s="13"/>
      <c r="E42" s="112">
        <v>186</v>
      </c>
      <c r="F42" s="112"/>
      <c r="G42" s="21">
        <f t="shared" si="3"/>
        <v>186</v>
      </c>
      <c r="H42" s="76"/>
      <c r="I42" s="69"/>
      <c r="J42" s="29">
        <f t="shared" si="13"/>
        <v>0</v>
      </c>
      <c r="K42" s="29">
        <f t="shared" si="14"/>
        <v>0</v>
      </c>
    </row>
    <row r="43" spans="1:11" ht="24.75" customHeight="1" x14ac:dyDescent="0.2">
      <c r="A43" s="52"/>
      <c r="B43" s="48" t="s">
        <v>157</v>
      </c>
      <c r="C43" s="56" t="s">
        <v>158</v>
      </c>
      <c r="D43" s="13"/>
      <c r="E43" s="112">
        <v>186</v>
      </c>
      <c r="F43" s="112"/>
      <c r="G43" s="21">
        <f t="shared" si="3"/>
        <v>186</v>
      </c>
      <c r="H43" s="76"/>
      <c r="I43" s="69"/>
      <c r="J43" s="29">
        <f t="shared" si="13"/>
        <v>0</v>
      </c>
      <c r="K43" s="29">
        <f t="shared" si="14"/>
        <v>0</v>
      </c>
    </row>
    <row r="44" spans="1:11" ht="24.75" customHeight="1" x14ac:dyDescent="0.2">
      <c r="A44" s="52"/>
      <c r="B44" s="48" t="s">
        <v>122</v>
      </c>
      <c r="C44" s="56" t="s">
        <v>76</v>
      </c>
      <c r="D44" s="13"/>
      <c r="E44" s="29">
        <v>211</v>
      </c>
      <c r="F44" s="29"/>
      <c r="G44" s="21">
        <f t="shared" ref="G44:G45" si="19">E44*(1-$G$3)</f>
        <v>211</v>
      </c>
      <c r="H44" s="76"/>
      <c r="I44" s="69"/>
      <c r="J44" s="29">
        <f t="shared" ref="J44:J45" si="20">I44*E44</f>
        <v>0</v>
      </c>
      <c r="K44" s="29">
        <f t="shared" ref="K44:K45" si="21">I44*G44</f>
        <v>0</v>
      </c>
    </row>
    <row r="45" spans="1:11" ht="24.75" customHeight="1" x14ac:dyDescent="0.2">
      <c r="A45" s="52"/>
      <c r="B45" s="48" t="s">
        <v>123</v>
      </c>
      <c r="C45" s="56" t="s">
        <v>77</v>
      </c>
      <c r="D45" s="13"/>
      <c r="E45" s="29">
        <v>211</v>
      </c>
      <c r="F45" s="29"/>
      <c r="G45" s="21">
        <f t="shared" si="19"/>
        <v>211</v>
      </c>
      <c r="H45" s="76"/>
      <c r="I45" s="69"/>
      <c r="J45" s="29">
        <f t="shared" si="20"/>
        <v>0</v>
      </c>
      <c r="K45" s="29">
        <f t="shared" si="21"/>
        <v>0</v>
      </c>
    </row>
    <row r="46" spans="1:11" ht="24.75" customHeight="1" x14ac:dyDescent="0.2">
      <c r="A46" s="52"/>
      <c r="B46" s="48"/>
      <c r="C46" s="56"/>
      <c r="D46" s="13"/>
      <c r="E46" s="29"/>
      <c r="F46" s="29"/>
      <c r="G46" s="21"/>
      <c r="H46" s="76"/>
      <c r="I46" s="69"/>
      <c r="J46" s="29"/>
      <c r="K46" s="29"/>
    </row>
    <row r="47" spans="1:11" ht="24.75" customHeight="1" x14ac:dyDescent="0.2">
      <c r="A47" s="52"/>
      <c r="B47" s="48" t="s">
        <v>53</v>
      </c>
      <c r="C47" s="56" t="s">
        <v>74</v>
      </c>
      <c r="D47" s="13"/>
      <c r="E47" s="112">
        <v>254</v>
      </c>
      <c r="F47" s="112"/>
      <c r="G47" s="21">
        <f t="shared" si="3"/>
        <v>254</v>
      </c>
      <c r="H47" s="76"/>
      <c r="I47" s="69"/>
      <c r="J47" s="29">
        <f t="shared" si="13"/>
        <v>0</v>
      </c>
      <c r="K47" s="29">
        <f t="shared" si="14"/>
        <v>0</v>
      </c>
    </row>
    <row r="48" spans="1:11" ht="24.75" customHeight="1" x14ac:dyDescent="0.2">
      <c r="A48" s="52"/>
      <c r="B48" s="48" t="s">
        <v>54</v>
      </c>
      <c r="C48" s="56" t="s">
        <v>75</v>
      </c>
      <c r="D48" s="13"/>
      <c r="E48" s="112">
        <v>254</v>
      </c>
      <c r="F48" s="112"/>
      <c r="G48" s="21">
        <f t="shared" si="3"/>
        <v>254</v>
      </c>
      <c r="H48" s="76"/>
      <c r="I48" s="69"/>
      <c r="J48" s="29">
        <f t="shared" si="13"/>
        <v>0</v>
      </c>
      <c r="K48" s="29">
        <f t="shared" si="14"/>
        <v>0</v>
      </c>
    </row>
    <row r="49" spans="1:11" ht="24.75" customHeight="1" x14ac:dyDescent="0.2">
      <c r="A49" s="52"/>
      <c r="B49" s="48" t="s">
        <v>120</v>
      </c>
      <c r="C49" s="56" t="s">
        <v>153</v>
      </c>
      <c r="D49" s="13"/>
      <c r="E49" s="112">
        <v>292</v>
      </c>
      <c r="F49" s="112"/>
      <c r="G49" s="21">
        <f t="shared" si="3"/>
        <v>292</v>
      </c>
      <c r="H49" s="77"/>
      <c r="I49" s="69"/>
      <c r="J49" s="30">
        <f t="shared" si="13"/>
        <v>0</v>
      </c>
      <c r="K49" s="30">
        <f t="shared" si="14"/>
        <v>0</v>
      </c>
    </row>
    <row r="50" spans="1:11" ht="24.75" customHeight="1" x14ac:dyDescent="0.2">
      <c r="A50" s="52"/>
      <c r="B50" s="48" t="s">
        <v>121</v>
      </c>
      <c r="C50" s="56" t="s">
        <v>153</v>
      </c>
      <c r="D50" s="13"/>
      <c r="E50" s="112">
        <v>292</v>
      </c>
      <c r="F50" s="112"/>
      <c r="G50" s="21">
        <f t="shared" si="3"/>
        <v>292</v>
      </c>
      <c r="H50" s="77"/>
      <c r="I50" s="69"/>
      <c r="J50" s="29">
        <f t="shared" si="13"/>
        <v>0</v>
      </c>
      <c r="K50" s="29">
        <f t="shared" si="14"/>
        <v>0</v>
      </c>
    </row>
    <row r="51" spans="1:11" ht="24.75" customHeight="1" x14ac:dyDescent="0.2">
      <c r="A51" s="52"/>
      <c r="B51" s="48" t="s">
        <v>149</v>
      </c>
      <c r="C51" s="56" t="s">
        <v>151</v>
      </c>
      <c r="D51" s="13"/>
      <c r="E51" s="112">
        <v>292</v>
      </c>
      <c r="F51" s="112"/>
      <c r="G51" s="21">
        <f t="shared" si="3"/>
        <v>292</v>
      </c>
      <c r="H51" s="76"/>
      <c r="I51" s="69"/>
      <c r="J51" s="29">
        <f t="shared" si="13"/>
        <v>0</v>
      </c>
      <c r="K51" s="29">
        <f t="shared" si="14"/>
        <v>0</v>
      </c>
    </row>
    <row r="52" spans="1:11" ht="24.75" customHeight="1" x14ac:dyDescent="0.2">
      <c r="A52" s="52"/>
      <c r="B52" s="48" t="s">
        <v>150</v>
      </c>
      <c r="C52" s="56" t="s">
        <v>152</v>
      </c>
      <c r="D52" s="13"/>
      <c r="E52" s="112">
        <v>292</v>
      </c>
      <c r="F52" s="112"/>
      <c r="G52" s="21">
        <f t="shared" si="3"/>
        <v>292</v>
      </c>
      <c r="H52" s="76"/>
      <c r="I52" s="69"/>
      <c r="J52" s="29">
        <f t="shared" si="13"/>
        <v>0</v>
      </c>
      <c r="K52" s="29">
        <f t="shared" si="14"/>
        <v>0</v>
      </c>
    </row>
    <row r="53" spans="1:11" ht="24.75" customHeight="1" x14ac:dyDescent="0.2">
      <c r="A53" s="52"/>
      <c r="B53" s="48" t="s">
        <v>124</v>
      </c>
      <c r="C53" s="56" t="s">
        <v>128</v>
      </c>
      <c r="D53" s="13"/>
      <c r="E53" s="29">
        <v>281</v>
      </c>
      <c r="F53" s="29"/>
      <c r="G53" s="21">
        <f t="shared" si="3"/>
        <v>281</v>
      </c>
      <c r="H53" s="76"/>
      <c r="I53" s="69"/>
      <c r="J53" s="29">
        <f t="shared" si="13"/>
        <v>0</v>
      </c>
      <c r="K53" s="29">
        <f t="shared" si="14"/>
        <v>0</v>
      </c>
    </row>
    <row r="54" spans="1:11" ht="24.75" customHeight="1" x14ac:dyDescent="0.2">
      <c r="A54" s="52"/>
      <c r="B54" s="48" t="s">
        <v>125</v>
      </c>
      <c r="C54" s="56" t="s">
        <v>129</v>
      </c>
      <c r="D54" s="13"/>
      <c r="E54" s="29">
        <v>281</v>
      </c>
      <c r="F54" s="29"/>
      <c r="G54" s="21">
        <f t="shared" si="3"/>
        <v>281</v>
      </c>
      <c r="H54" s="76"/>
      <c r="I54" s="69"/>
      <c r="J54" s="29">
        <f t="shared" si="13"/>
        <v>0</v>
      </c>
      <c r="K54" s="29">
        <f t="shared" si="14"/>
        <v>0</v>
      </c>
    </row>
    <row r="55" spans="1:11" ht="24.75" customHeight="1" x14ac:dyDescent="0.2">
      <c r="A55" s="52"/>
      <c r="B55" s="48" t="s">
        <v>127</v>
      </c>
      <c r="C55" s="56" t="s">
        <v>130</v>
      </c>
      <c r="D55" s="13"/>
      <c r="E55" s="29">
        <v>372</v>
      </c>
      <c r="F55" s="29"/>
      <c r="G55" s="21">
        <f t="shared" ref="G55" si="22">E55*(1-$G$3)</f>
        <v>372</v>
      </c>
      <c r="H55" s="76"/>
      <c r="I55" s="69"/>
      <c r="J55" s="29">
        <f t="shared" ref="J55" si="23">I55*E55</f>
        <v>0</v>
      </c>
      <c r="K55" s="29">
        <f t="shared" ref="K55" si="24">I55*G55</f>
        <v>0</v>
      </c>
    </row>
    <row r="56" spans="1:11" ht="24.75" customHeight="1" x14ac:dyDescent="0.2">
      <c r="A56" s="52"/>
      <c r="B56" s="48" t="s">
        <v>126</v>
      </c>
      <c r="C56" s="56" t="s">
        <v>131</v>
      </c>
      <c r="D56" s="13"/>
      <c r="E56" s="29">
        <v>372</v>
      </c>
      <c r="F56" s="29"/>
      <c r="G56" s="21">
        <f t="shared" si="3"/>
        <v>372</v>
      </c>
      <c r="H56" s="76"/>
      <c r="I56" s="69"/>
      <c r="J56" s="29">
        <f t="shared" si="13"/>
        <v>0</v>
      </c>
      <c r="K56" s="29">
        <f t="shared" si="14"/>
        <v>0</v>
      </c>
    </row>
    <row r="57" spans="1:11" ht="24.75" customHeight="1" x14ac:dyDescent="0.2">
      <c r="A57" s="52"/>
      <c r="B57" s="48" t="s">
        <v>136</v>
      </c>
      <c r="C57" s="56" t="s">
        <v>138</v>
      </c>
      <c r="D57" s="13"/>
      <c r="E57" s="29">
        <v>325</v>
      </c>
      <c r="F57" s="29"/>
      <c r="G57" s="21">
        <f t="shared" si="3"/>
        <v>325</v>
      </c>
      <c r="H57" s="76"/>
      <c r="I57" s="69"/>
      <c r="J57" s="29">
        <f t="shared" si="13"/>
        <v>0</v>
      </c>
      <c r="K57" s="29">
        <f t="shared" si="14"/>
        <v>0</v>
      </c>
    </row>
    <row r="58" spans="1:11" ht="24.75" customHeight="1" x14ac:dyDescent="0.2">
      <c r="A58" s="52"/>
      <c r="B58" s="48" t="s">
        <v>137</v>
      </c>
      <c r="C58" s="56" t="s">
        <v>139</v>
      </c>
      <c r="D58" s="13"/>
      <c r="E58" s="29">
        <v>325</v>
      </c>
      <c r="F58" s="29"/>
      <c r="G58" s="21">
        <f t="shared" si="3"/>
        <v>325</v>
      </c>
      <c r="H58" s="76"/>
      <c r="I58" s="69"/>
      <c r="J58" s="29">
        <f t="shared" si="13"/>
        <v>0</v>
      </c>
      <c r="K58" s="29">
        <f t="shared" si="14"/>
        <v>0</v>
      </c>
    </row>
    <row r="59" spans="1:11" ht="24.75" customHeight="1" x14ac:dyDescent="0.2">
      <c r="A59" s="52"/>
      <c r="B59" s="48"/>
      <c r="C59" s="56"/>
      <c r="D59" s="13"/>
      <c r="E59" s="29"/>
      <c r="F59" s="29"/>
      <c r="G59" s="21"/>
      <c r="H59" s="76"/>
      <c r="I59" s="69"/>
      <c r="J59" s="29"/>
      <c r="K59" s="29"/>
    </row>
    <row r="60" spans="1:11" ht="31.5" customHeight="1" x14ac:dyDescent="0.2">
      <c r="A60" s="52"/>
      <c r="B60" s="48" t="s">
        <v>83</v>
      </c>
      <c r="C60" s="56" t="s">
        <v>80</v>
      </c>
      <c r="D60" s="13"/>
      <c r="E60" s="113">
        <v>132</v>
      </c>
      <c r="F60" s="113"/>
      <c r="G60" s="21">
        <f t="shared" si="3"/>
        <v>132</v>
      </c>
      <c r="H60" s="76"/>
      <c r="I60" s="69"/>
      <c r="J60" s="30">
        <f t="shared" si="13"/>
        <v>0</v>
      </c>
      <c r="K60" s="30">
        <f t="shared" si="14"/>
        <v>0</v>
      </c>
    </row>
    <row r="61" spans="1:11" ht="31.5" customHeight="1" x14ac:dyDescent="0.2">
      <c r="A61" s="52"/>
      <c r="B61" s="48" t="s">
        <v>146</v>
      </c>
      <c r="C61" s="56" t="s">
        <v>80</v>
      </c>
      <c r="D61" s="13"/>
      <c r="E61" s="112">
        <v>126</v>
      </c>
      <c r="F61" s="112"/>
      <c r="G61" s="21">
        <f t="shared" si="3"/>
        <v>126</v>
      </c>
      <c r="H61" s="76"/>
      <c r="I61" s="69"/>
      <c r="J61" s="30">
        <f t="shared" si="13"/>
        <v>0</v>
      </c>
      <c r="K61" s="30">
        <f t="shared" si="14"/>
        <v>0</v>
      </c>
    </row>
    <row r="62" spans="1:11" ht="31.5" customHeight="1" x14ac:dyDescent="0.2">
      <c r="A62" s="52"/>
      <c r="B62" s="48" t="s">
        <v>147</v>
      </c>
      <c r="C62" s="56" t="s">
        <v>148</v>
      </c>
      <c r="D62" s="13"/>
      <c r="E62" s="29">
        <v>134</v>
      </c>
      <c r="F62" s="29"/>
      <c r="G62" s="21">
        <f t="shared" si="3"/>
        <v>134</v>
      </c>
      <c r="H62" s="76"/>
      <c r="I62" s="69"/>
      <c r="J62" s="30">
        <f t="shared" si="13"/>
        <v>0</v>
      </c>
      <c r="K62" s="30">
        <f t="shared" si="14"/>
        <v>0</v>
      </c>
    </row>
    <row r="63" spans="1:11" ht="24.75" customHeight="1" x14ac:dyDescent="0.2">
      <c r="A63" s="52"/>
      <c r="B63" s="48" t="s">
        <v>92</v>
      </c>
      <c r="C63" s="56" t="s">
        <v>93</v>
      </c>
      <c r="D63" s="13"/>
      <c r="E63" s="112">
        <v>308</v>
      </c>
      <c r="F63" s="112"/>
      <c r="G63" s="21">
        <f t="shared" si="3"/>
        <v>308</v>
      </c>
      <c r="H63" s="77"/>
      <c r="I63" s="69"/>
      <c r="J63" s="29">
        <f t="shared" si="13"/>
        <v>0</v>
      </c>
      <c r="K63" s="29">
        <f t="shared" si="14"/>
        <v>0</v>
      </c>
    </row>
    <row r="64" spans="1:11" ht="35.25" customHeight="1" x14ac:dyDescent="0.2">
      <c r="A64" s="52"/>
      <c r="B64" s="48" t="s">
        <v>194</v>
      </c>
      <c r="C64" s="56" t="s">
        <v>140</v>
      </c>
      <c r="D64" s="13"/>
      <c r="E64" s="29">
        <v>198</v>
      </c>
      <c r="F64" s="29"/>
      <c r="G64" s="21">
        <f t="shared" si="3"/>
        <v>198</v>
      </c>
      <c r="H64" s="77"/>
      <c r="I64" s="69"/>
      <c r="J64" s="29">
        <f t="shared" si="13"/>
        <v>0</v>
      </c>
      <c r="K64" s="29">
        <f t="shared" si="14"/>
        <v>0</v>
      </c>
    </row>
    <row r="65" spans="1:12" ht="24.75" customHeight="1" x14ac:dyDescent="0.2">
      <c r="A65" s="52"/>
      <c r="B65" s="48" t="s">
        <v>195</v>
      </c>
      <c r="C65" s="56" t="s">
        <v>141</v>
      </c>
      <c r="D65" s="13"/>
      <c r="E65" s="112">
        <v>327</v>
      </c>
      <c r="F65" s="112"/>
      <c r="G65" s="21">
        <f t="shared" si="3"/>
        <v>327</v>
      </c>
      <c r="H65" s="77"/>
      <c r="I65" s="69"/>
      <c r="J65" s="29">
        <f t="shared" si="13"/>
        <v>0</v>
      </c>
      <c r="K65" s="29">
        <f t="shared" si="14"/>
        <v>0</v>
      </c>
    </row>
    <row r="66" spans="1:12" ht="24.75" customHeight="1" x14ac:dyDescent="0.2">
      <c r="A66" s="52"/>
      <c r="B66" s="48" t="s">
        <v>163</v>
      </c>
      <c r="C66" s="56" t="s">
        <v>164</v>
      </c>
      <c r="D66" s="13"/>
      <c r="E66" s="29">
        <v>418</v>
      </c>
      <c r="F66" s="29"/>
      <c r="G66" s="21">
        <f t="shared" ref="G66:G67" si="25">E66*(1-$G$3)</f>
        <v>418</v>
      </c>
      <c r="H66" s="77"/>
      <c r="I66" s="69"/>
      <c r="J66" s="29">
        <f t="shared" ref="J66:J67" si="26">I66*E66</f>
        <v>0</v>
      </c>
      <c r="K66" s="29">
        <f t="shared" ref="K66:K67" si="27">I66*G66</f>
        <v>0</v>
      </c>
    </row>
    <row r="67" spans="1:12" ht="24.75" customHeight="1" x14ac:dyDescent="0.2">
      <c r="A67" s="52"/>
      <c r="B67" s="48" t="s">
        <v>165</v>
      </c>
      <c r="C67" s="56" t="s">
        <v>166</v>
      </c>
      <c r="D67" s="13"/>
      <c r="E67" s="29">
        <v>8</v>
      </c>
      <c r="F67" s="29"/>
      <c r="G67" s="21">
        <f t="shared" si="25"/>
        <v>8</v>
      </c>
      <c r="H67" s="77"/>
      <c r="I67" s="69"/>
      <c r="J67" s="29">
        <f t="shared" si="26"/>
        <v>0</v>
      </c>
      <c r="K67" s="29">
        <f t="shared" si="27"/>
        <v>0</v>
      </c>
    </row>
    <row r="68" spans="1:12" ht="24.75" customHeight="1" x14ac:dyDescent="0.2">
      <c r="A68" s="52"/>
      <c r="B68" s="48" t="s">
        <v>161</v>
      </c>
      <c r="C68" s="56" t="s">
        <v>154</v>
      </c>
      <c r="D68" s="13"/>
      <c r="E68" s="29">
        <v>78</v>
      </c>
      <c r="F68" s="29"/>
      <c r="G68" s="21">
        <f t="shared" ref="G68:G70" si="28">E68*(1-$G$3)</f>
        <v>78</v>
      </c>
      <c r="H68" s="77"/>
      <c r="I68" s="69"/>
      <c r="J68" s="29">
        <f t="shared" ref="J68:J70" si="29">I68*E68</f>
        <v>0</v>
      </c>
      <c r="K68" s="29">
        <f t="shared" ref="K68:K70" si="30">I68*G68</f>
        <v>0</v>
      </c>
    </row>
    <row r="69" spans="1:12" ht="24.75" customHeight="1" x14ac:dyDescent="0.2">
      <c r="A69" s="52"/>
      <c r="B69" s="48" t="s">
        <v>162</v>
      </c>
      <c r="C69" s="56" t="s">
        <v>155</v>
      </c>
      <c r="D69" s="13"/>
      <c r="E69" s="112">
        <v>322</v>
      </c>
      <c r="F69" s="112"/>
      <c r="G69" s="21">
        <f t="shared" si="28"/>
        <v>322</v>
      </c>
      <c r="H69" s="77"/>
      <c r="I69" s="69"/>
      <c r="J69" s="29">
        <f t="shared" si="29"/>
        <v>0</v>
      </c>
      <c r="K69" s="29">
        <f t="shared" si="30"/>
        <v>0</v>
      </c>
    </row>
    <row r="70" spans="1:12" ht="24.75" customHeight="1" x14ac:dyDescent="0.2">
      <c r="A70" s="52"/>
      <c r="B70" s="48" t="s">
        <v>114</v>
      </c>
      <c r="C70" s="56" t="s">
        <v>160</v>
      </c>
      <c r="D70" s="13"/>
      <c r="E70" s="29">
        <v>3.5</v>
      </c>
      <c r="F70" s="29"/>
      <c r="G70" s="21">
        <f t="shared" si="28"/>
        <v>3.5</v>
      </c>
      <c r="H70" s="77"/>
      <c r="I70" s="69"/>
      <c r="J70" s="29">
        <f t="shared" si="29"/>
        <v>0</v>
      </c>
      <c r="K70" s="29">
        <f t="shared" si="30"/>
        <v>0</v>
      </c>
    </row>
    <row r="71" spans="1:12" ht="32.25" customHeight="1" x14ac:dyDescent="0.2">
      <c r="A71" s="52"/>
      <c r="B71" s="48" t="s">
        <v>55</v>
      </c>
      <c r="C71" s="56" t="s">
        <v>60</v>
      </c>
      <c r="D71" s="13"/>
      <c r="E71" s="29">
        <v>8</v>
      </c>
      <c r="F71" s="29"/>
      <c r="G71" s="21">
        <f t="shared" si="3"/>
        <v>8</v>
      </c>
      <c r="H71" s="76"/>
      <c r="I71" s="69"/>
      <c r="J71" s="29">
        <f t="shared" si="13"/>
        <v>0</v>
      </c>
      <c r="K71" s="29">
        <f t="shared" si="14"/>
        <v>0</v>
      </c>
    </row>
    <row r="72" spans="1:12" ht="32.25" customHeight="1" x14ac:dyDescent="0.2">
      <c r="A72" s="52"/>
      <c r="B72" s="48" t="s">
        <v>56</v>
      </c>
      <c r="C72" s="56" t="s">
        <v>61</v>
      </c>
      <c r="D72" s="13"/>
      <c r="E72" s="29">
        <v>12.5</v>
      </c>
      <c r="F72" s="29"/>
      <c r="G72" s="21">
        <f t="shared" si="3"/>
        <v>12.5</v>
      </c>
      <c r="H72" s="76"/>
      <c r="I72" s="69"/>
      <c r="J72" s="29">
        <f t="shared" si="13"/>
        <v>0</v>
      </c>
      <c r="K72" s="29">
        <f t="shared" si="14"/>
        <v>0</v>
      </c>
    </row>
    <row r="73" spans="1:12" ht="32.25" customHeight="1" x14ac:dyDescent="0.2">
      <c r="A73" s="52"/>
      <c r="B73" s="48" t="s">
        <v>57</v>
      </c>
      <c r="C73" s="56" t="s">
        <v>62</v>
      </c>
      <c r="D73" s="13"/>
      <c r="E73" s="29">
        <v>16</v>
      </c>
      <c r="F73" s="29"/>
      <c r="G73" s="21">
        <f t="shared" si="3"/>
        <v>16</v>
      </c>
      <c r="H73" s="76"/>
      <c r="I73" s="69"/>
      <c r="J73" s="29">
        <f t="shared" si="13"/>
        <v>0</v>
      </c>
      <c r="K73" s="29">
        <f t="shared" si="14"/>
        <v>0</v>
      </c>
    </row>
    <row r="74" spans="1:12" ht="32.25" customHeight="1" x14ac:dyDescent="0.2">
      <c r="A74" s="52"/>
      <c r="B74" s="48" t="s">
        <v>58</v>
      </c>
      <c r="C74" s="56" t="s">
        <v>63</v>
      </c>
      <c r="D74" s="13"/>
      <c r="E74" s="29">
        <v>18</v>
      </c>
      <c r="F74" s="29"/>
      <c r="G74" s="21">
        <f t="shared" si="3"/>
        <v>18</v>
      </c>
      <c r="H74" s="76"/>
      <c r="I74" s="69"/>
      <c r="J74" s="29">
        <f t="shared" si="13"/>
        <v>0</v>
      </c>
      <c r="K74" s="29">
        <f t="shared" si="14"/>
        <v>0</v>
      </c>
    </row>
    <row r="75" spans="1:12" ht="32.25" customHeight="1" x14ac:dyDescent="0.2">
      <c r="A75" s="52"/>
      <c r="B75" s="48" t="s">
        <v>59</v>
      </c>
      <c r="C75" s="56" t="s">
        <v>64</v>
      </c>
      <c r="D75" s="13"/>
      <c r="E75" s="29">
        <v>23</v>
      </c>
      <c r="F75" s="29"/>
      <c r="G75" s="21">
        <f t="shared" si="3"/>
        <v>23</v>
      </c>
      <c r="H75" s="76"/>
      <c r="I75" s="69"/>
      <c r="J75" s="29">
        <f t="shared" si="13"/>
        <v>0</v>
      </c>
      <c r="K75" s="29">
        <f t="shared" si="14"/>
        <v>0</v>
      </c>
    </row>
    <row r="76" spans="1:12" ht="32.25" customHeight="1" x14ac:dyDescent="0.2">
      <c r="A76" s="52"/>
      <c r="B76" s="48" t="s">
        <v>198</v>
      </c>
      <c r="C76" s="56" t="s">
        <v>200</v>
      </c>
      <c r="D76" s="13"/>
      <c r="E76" s="29">
        <v>6.5</v>
      </c>
      <c r="F76" s="29"/>
      <c r="G76" s="21">
        <f t="shared" si="3"/>
        <v>6.5</v>
      </c>
      <c r="H76" s="76"/>
      <c r="I76" s="69"/>
      <c r="J76" s="29">
        <f t="shared" si="13"/>
        <v>0</v>
      </c>
      <c r="K76" s="29">
        <f t="shared" si="14"/>
        <v>0</v>
      </c>
    </row>
    <row r="77" spans="1:12" ht="32.25" customHeight="1" x14ac:dyDescent="0.2">
      <c r="A77" s="52"/>
      <c r="B77" s="48" t="s">
        <v>199</v>
      </c>
      <c r="C77" s="56" t="s">
        <v>201</v>
      </c>
      <c r="D77" s="13"/>
      <c r="E77" s="29">
        <v>10</v>
      </c>
      <c r="F77" s="29"/>
      <c r="G77" s="21">
        <f t="shared" si="3"/>
        <v>10</v>
      </c>
      <c r="H77" s="76"/>
      <c r="I77" s="69"/>
      <c r="J77" s="29">
        <f t="shared" si="13"/>
        <v>0</v>
      </c>
      <c r="K77" s="29">
        <f t="shared" si="14"/>
        <v>0</v>
      </c>
    </row>
    <row r="78" spans="1:12" ht="24.75" customHeight="1" x14ac:dyDescent="0.2">
      <c r="A78" s="52"/>
      <c r="B78" s="48" t="s">
        <v>82</v>
      </c>
      <c r="C78" s="56" t="s">
        <v>85</v>
      </c>
      <c r="D78" s="13"/>
      <c r="E78" s="29">
        <v>3.5</v>
      </c>
      <c r="F78" s="29"/>
      <c r="G78" s="21">
        <f t="shared" si="3"/>
        <v>3.5</v>
      </c>
      <c r="H78" s="76"/>
      <c r="I78" s="69"/>
      <c r="J78" s="29">
        <f t="shared" si="13"/>
        <v>0</v>
      </c>
      <c r="K78" s="29">
        <f t="shared" si="14"/>
        <v>0</v>
      </c>
    </row>
    <row r="79" spans="1:12" ht="24.75" customHeight="1" x14ac:dyDescent="0.2">
      <c r="A79" s="52"/>
      <c r="B79" s="48"/>
      <c r="C79" s="60" t="s">
        <v>84</v>
      </c>
      <c r="D79" s="13"/>
      <c r="E79" s="29"/>
      <c r="F79" s="29"/>
      <c r="G79" s="21"/>
      <c r="H79" s="76"/>
      <c r="I79" s="69"/>
      <c r="J79" s="29"/>
      <c r="K79" s="29"/>
    </row>
    <row r="80" spans="1:12" ht="23.25" customHeight="1" x14ac:dyDescent="0.2">
      <c r="B80" s="68" t="s">
        <v>114</v>
      </c>
      <c r="C80" s="68" t="s">
        <v>115</v>
      </c>
      <c r="E80" s="29">
        <v>13</v>
      </c>
      <c r="F80" s="29"/>
      <c r="G80" s="21">
        <f>E80</f>
        <v>13</v>
      </c>
      <c r="I80" s="69"/>
      <c r="J80" s="29">
        <f t="shared" si="13"/>
        <v>0</v>
      </c>
      <c r="K80" s="29">
        <f t="shared" si="14"/>
        <v>0</v>
      </c>
      <c r="L80" s="73" t="s">
        <v>142</v>
      </c>
    </row>
    <row r="81" spans="1:11" ht="21.75" customHeight="1" x14ac:dyDescent="0.2">
      <c r="A81" s="129" t="s">
        <v>15</v>
      </c>
      <c r="B81" s="129"/>
      <c r="C81" s="129"/>
      <c r="D81" s="129"/>
      <c r="E81" s="129"/>
      <c r="F81" s="129"/>
      <c r="G81" s="129"/>
    </row>
    <row r="82" spans="1:11" ht="24.75" customHeight="1" x14ac:dyDescent="0.2">
      <c r="A82" s="52"/>
      <c r="B82" s="48"/>
      <c r="C82" s="56"/>
      <c r="D82" s="13"/>
      <c r="E82" s="29"/>
      <c r="F82" s="29"/>
      <c r="G82" s="21"/>
      <c r="H82" s="76"/>
    </row>
    <row r="83" spans="1:11" ht="24.75" customHeight="1" x14ac:dyDescent="0.2">
      <c r="A83" s="52"/>
      <c r="B83" s="48"/>
      <c r="C83" s="56"/>
      <c r="D83" s="13"/>
      <c r="E83" s="29"/>
      <c r="F83" s="29"/>
      <c r="G83" s="21"/>
      <c r="H83" s="76"/>
      <c r="I83" s="108" t="s">
        <v>118</v>
      </c>
      <c r="J83" s="106">
        <f>SUM(J8:J82)</f>
        <v>0</v>
      </c>
      <c r="K83" s="107">
        <f>SUM(K8:K82)</f>
        <v>0</v>
      </c>
    </row>
    <row r="84" spans="1:11" ht="24.75" customHeight="1" x14ac:dyDescent="0.2">
      <c r="A84" s="52"/>
      <c r="B84" s="48"/>
      <c r="C84" s="56"/>
      <c r="D84" s="13"/>
      <c r="E84" s="29"/>
      <c r="F84" s="29"/>
      <c r="G84" s="21"/>
      <c r="H84" s="76"/>
      <c r="I84" s="108"/>
      <c r="K84" s="108" t="s">
        <v>119</v>
      </c>
    </row>
    <row r="85" spans="1:11" ht="24.75" customHeight="1" x14ac:dyDescent="0.2">
      <c r="A85" s="52"/>
      <c r="B85" s="48"/>
      <c r="C85" s="56"/>
      <c r="D85" s="13"/>
      <c r="E85" s="29"/>
      <c r="F85" s="29"/>
      <c r="G85" s="21"/>
      <c r="H85" s="76"/>
      <c r="I85" s="108"/>
    </row>
    <row r="86" spans="1:11" ht="24.75" customHeight="1" x14ac:dyDescent="0.2">
      <c r="A86" s="52"/>
      <c r="B86" s="48"/>
      <c r="C86" s="56"/>
      <c r="D86" s="13"/>
      <c r="E86" s="29"/>
      <c r="F86" s="29"/>
      <c r="G86" s="21"/>
      <c r="H86" s="76"/>
      <c r="I86" s="108" t="s">
        <v>180</v>
      </c>
      <c r="J86" s="29">
        <f>LX!J19</f>
        <v>0</v>
      </c>
      <c r="K86" s="106">
        <f>LX!K19</f>
        <v>0</v>
      </c>
    </row>
    <row r="87" spans="1:11" ht="24.75" customHeight="1" x14ac:dyDescent="0.2">
      <c r="A87" s="52"/>
      <c r="B87" s="48"/>
      <c r="C87" s="56"/>
      <c r="D87" s="13"/>
      <c r="E87" s="29"/>
      <c r="F87" s="29"/>
      <c r="G87" s="21"/>
      <c r="H87" s="76"/>
    </row>
    <row r="88" spans="1:11" ht="24.75" customHeight="1" x14ac:dyDescent="0.2">
      <c r="A88" s="52"/>
      <c r="B88" s="48"/>
      <c r="C88" s="56"/>
      <c r="D88" s="13"/>
      <c r="E88" s="29"/>
      <c r="F88" s="29"/>
      <c r="G88" s="21"/>
      <c r="H88" s="76"/>
    </row>
    <row r="89" spans="1:11" ht="24.75" customHeight="1" x14ac:dyDescent="0.2">
      <c r="A89" s="52"/>
      <c r="B89" s="48"/>
      <c r="C89" s="56"/>
      <c r="D89" s="13"/>
      <c r="E89" s="29"/>
      <c r="F89" s="29"/>
      <c r="G89" s="21"/>
      <c r="H89" s="76"/>
      <c r="I89" s="108" t="s">
        <v>181</v>
      </c>
      <c r="J89" s="29">
        <f>J83+J86</f>
        <v>0</v>
      </c>
      <c r="K89" s="109">
        <f>K86+K83</f>
        <v>0</v>
      </c>
    </row>
    <row r="90" spans="1:11" ht="24.75" customHeight="1" x14ac:dyDescent="0.2">
      <c r="A90" s="52"/>
      <c r="B90" s="48"/>
      <c r="C90" s="56"/>
      <c r="D90" s="13"/>
      <c r="E90" s="29"/>
      <c r="F90" s="29"/>
      <c r="G90" s="21"/>
      <c r="H90" s="76"/>
    </row>
    <row r="91" spans="1:11" ht="24.75" customHeight="1" x14ac:dyDescent="0.2">
      <c r="A91" s="52"/>
      <c r="B91" s="48"/>
      <c r="C91" s="56"/>
      <c r="D91" s="13"/>
      <c r="E91" s="29"/>
      <c r="F91" s="29"/>
      <c r="G91" s="21"/>
      <c r="H91" s="76"/>
    </row>
    <row r="92" spans="1:11" ht="24.75" customHeight="1" x14ac:dyDescent="0.2">
      <c r="A92" s="52"/>
      <c r="B92" s="48"/>
      <c r="C92" s="56"/>
      <c r="D92" s="13"/>
      <c r="E92" s="29"/>
      <c r="F92" s="29"/>
      <c r="G92" s="21"/>
      <c r="H92" s="76"/>
    </row>
    <row r="93" spans="1:11" ht="24.75" customHeight="1" x14ac:dyDescent="0.2">
      <c r="A93" s="52"/>
      <c r="B93" s="48"/>
      <c r="C93" s="56"/>
      <c r="D93" s="13"/>
      <c r="E93" s="29"/>
      <c r="F93" s="29"/>
      <c r="G93" s="21"/>
      <c r="H93" s="76"/>
    </row>
    <row r="94" spans="1:11" ht="24.75" customHeight="1" x14ac:dyDescent="0.2">
      <c r="A94" s="52"/>
      <c r="B94" s="48"/>
      <c r="C94" s="56"/>
      <c r="D94" s="13"/>
      <c r="E94" s="29"/>
      <c r="F94" s="29"/>
      <c r="G94" s="21"/>
      <c r="H94" s="76"/>
    </row>
    <row r="95" spans="1:11" ht="24.75" customHeight="1" x14ac:dyDescent="0.2">
      <c r="A95" s="52"/>
      <c r="B95" s="48"/>
      <c r="C95" s="56"/>
      <c r="D95" s="13"/>
      <c r="E95" s="29"/>
      <c r="F95" s="29"/>
      <c r="G95" s="21"/>
      <c r="H95" s="76"/>
    </row>
    <row r="96" spans="1:11" ht="24.75" customHeight="1" x14ac:dyDescent="0.2">
      <c r="A96" s="52"/>
      <c r="B96" s="48"/>
      <c r="C96" s="56"/>
      <c r="D96" s="13"/>
      <c r="E96" s="29"/>
      <c r="F96" s="29"/>
      <c r="G96" s="21"/>
      <c r="H96" s="76"/>
    </row>
    <row r="97" spans="1:8" ht="24.75" customHeight="1" x14ac:dyDescent="0.2">
      <c r="A97" s="52"/>
      <c r="B97" s="48"/>
      <c r="C97" s="56"/>
      <c r="D97" s="13"/>
      <c r="E97" s="29"/>
      <c r="F97" s="29"/>
      <c r="G97" s="21"/>
      <c r="H97" s="76"/>
    </row>
    <row r="98" spans="1:8" ht="24.75" customHeight="1" x14ac:dyDescent="0.2">
      <c r="A98" s="52"/>
      <c r="B98" s="48"/>
      <c r="C98" s="56"/>
      <c r="D98" s="13"/>
      <c r="E98" s="29"/>
      <c r="F98" s="29"/>
      <c r="G98" s="21"/>
      <c r="H98" s="76"/>
    </row>
    <row r="99" spans="1:8" ht="24.75" customHeight="1" x14ac:dyDescent="0.2">
      <c r="A99" s="52"/>
      <c r="B99" s="48"/>
      <c r="C99" s="56"/>
      <c r="D99" s="13"/>
      <c r="E99" s="29"/>
      <c r="F99" s="29"/>
      <c r="G99" s="21"/>
      <c r="H99" s="76"/>
    </row>
  </sheetData>
  <mergeCells count="10">
    <mergeCell ref="A81:G81"/>
    <mergeCell ref="A1:G1"/>
    <mergeCell ref="A2:G2"/>
    <mergeCell ref="A5:B5"/>
    <mergeCell ref="H3:J3"/>
    <mergeCell ref="C5:D5"/>
    <mergeCell ref="A7:G7"/>
    <mergeCell ref="A19:G19"/>
    <mergeCell ref="B29:C29"/>
    <mergeCell ref="B37:C37"/>
  </mergeCells>
  <hyperlinks>
    <hyperlink ref="H3:J3" location="'start, rabat'!A1" display="zmień wysokość rabatu" xr:uid="{65E16D0B-347E-4A23-9005-4E1B9A925853}"/>
    <hyperlink ref="B9" r:id="rId1" xr:uid="{82BFE05F-C677-4E57-9578-CAFE7600768C}"/>
    <hyperlink ref="B12" r:id="rId2" xr:uid="{A311B709-93D2-4C3A-AA34-347DC12760EC}"/>
    <hyperlink ref="B13" r:id="rId3" xr:uid="{8D778259-42D5-4340-9276-6C019C4B1818}"/>
    <hyperlink ref="B17" r:id="rId4" xr:uid="{63355555-5354-47E6-A230-8FB4AC039F76}"/>
    <hyperlink ref="B18" r:id="rId5" xr:uid="{C7B7AC0C-0D13-492A-A108-06746AE5B4D3}"/>
    <hyperlink ref="B28" r:id="rId6" xr:uid="{37F37A26-4E62-4A58-84D9-D76DA535C2BA}"/>
    <hyperlink ref="B27" r:id="rId7" xr:uid="{9942C8A9-DDF0-472C-89A9-0F58DCED5627}"/>
    <hyperlink ref="B20" r:id="rId8" xr:uid="{F250AFCD-1729-4207-98D6-AEB7FDEE2349}"/>
    <hyperlink ref="B21" r:id="rId9" xr:uid="{0C43BB3F-1A7C-4997-B42C-42610F336A0B}"/>
    <hyperlink ref="B22" r:id="rId10" display="PNH201C" xr:uid="{F83D58F0-2F4E-4BDD-89C5-B6D32B2DDD3F}"/>
    <hyperlink ref="B33" r:id="rId11" xr:uid="{A230808D-5154-4610-A49D-6C166BF598BF}"/>
    <hyperlink ref="B34" r:id="rId12" xr:uid="{77ED149A-A079-4005-B723-C96233D0743A}"/>
    <hyperlink ref="B24" r:id="rId13" display="PNH-201S" xr:uid="{68FD0916-E65D-4C12-A336-8392BC2E3439}"/>
    <hyperlink ref="B25" r:id="rId14" display="PNH-201SC" xr:uid="{447F7E73-ADA5-4ABF-A220-99A5E752A1A9}"/>
  </hyperlinks>
  <pageMargins left="0.31496062992125984" right="0.31496062992125984" top="0.35433070866141736" bottom="0.35433070866141736" header="0.31496062992125984" footer="0.31496062992125984"/>
  <pageSetup paperSize="9" scale="75" fitToHeight="0" orientation="portrait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0DD0-9ADE-482A-9856-0B3BF493D262}">
  <sheetPr>
    <pageSetUpPr fitToPage="1"/>
  </sheetPr>
  <dimension ref="A3:M31"/>
  <sheetViews>
    <sheetView topLeftCell="A4" zoomScaleNormal="100" workbookViewId="0">
      <selection activeCell="E12" sqref="E12"/>
    </sheetView>
  </sheetViews>
  <sheetFormatPr defaultRowHeight="12.75" x14ac:dyDescent="0.2"/>
  <cols>
    <col min="1" max="1" width="2.42578125" style="80" bestFit="1" customWidth="1"/>
    <col min="2" max="2" width="16.7109375" style="81" customWidth="1"/>
    <col min="3" max="3" width="55.5703125" style="82" customWidth="1"/>
    <col min="4" max="4" width="9.140625" style="83"/>
    <col min="5" max="6" width="15.42578125" style="83" customWidth="1"/>
    <col min="7" max="7" width="10.85546875" style="83" customWidth="1"/>
    <col min="8" max="8" width="9.140625" style="83"/>
    <col min="9" max="9" width="9.140625" style="82"/>
    <col min="10" max="11" width="12" style="83" customWidth="1"/>
    <col min="12" max="16384" width="9.140625" style="83"/>
  </cols>
  <sheetData>
    <row r="3" spans="1:13" ht="30" x14ac:dyDescent="0.4">
      <c r="E3" s="100"/>
      <c r="F3" s="100"/>
      <c r="J3" s="100"/>
      <c r="K3" s="100" t="s">
        <v>189</v>
      </c>
    </row>
    <row r="5" spans="1:13" ht="26.25" thickBot="1" x14ac:dyDescent="0.25">
      <c r="C5" s="101" t="s">
        <v>177</v>
      </c>
      <c r="E5" s="85" t="s">
        <v>24</v>
      </c>
      <c r="F5" s="116"/>
      <c r="G5" s="84" cm="1">
        <f t="array" ref="G5:H5">'start, rabat'!D7:E7</f>
        <v>0</v>
      </c>
      <c r="H5" s="86">
        <v>0</v>
      </c>
      <c r="I5" s="83"/>
    </row>
    <row r="7" spans="1:13" s="122" customFormat="1" ht="24.75" customHeight="1" x14ac:dyDescent="0.15">
      <c r="A7" s="117"/>
      <c r="B7" s="117"/>
      <c r="C7" s="117" t="s">
        <v>196</v>
      </c>
      <c r="D7" s="117"/>
      <c r="E7" s="117" t="s">
        <v>196</v>
      </c>
      <c r="F7" s="117" t="s">
        <v>197</v>
      </c>
      <c r="G7" s="118"/>
      <c r="H7" s="119"/>
      <c r="I7" s="120"/>
      <c r="J7" s="121"/>
      <c r="K7" s="121"/>
    </row>
    <row r="8" spans="1:13" s="90" customFormat="1" ht="21.75" customHeight="1" x14ac:dyDescent="0.2">
      <c r="A8" s="88" t="s">
        <v>167</v>
      </c>
      <c r="B8" s="81" t="s">
        <v>0</v>
      </c>
      <c r="C8" s="89" t="s">
        <v>1</v>
      </c>
      <c r="E8" s="91" t="s">
        <v>168</v>
      </c>
      <c r="F8" s="91"/>
      <c r="G8" s="91" t="s">
        <v>169</v>
      </c>
      <c r="I8" s="89" t="s">
        <v>113</v>
      </c>
    </row>
    <row r="9" spans="1:13" s="87" customFormat="1" ht="39" customHeight="1" x14ac:dyDescent="0.2">
      <c r="A9" s="92">
        <v>1</v>
      </c>
      <c r="B9" s="81" t="s">
        <v>184</v>
      </c>
      <c r="C9" s="93" t="s">
        <v>176</v>
      </c>
      <c r="E9" s="114">
        <v>376</v>
      </c>
      <c r="F9" s="114"/>
      <c r="G9" s="95">
        <f t="shared" ref="G9:G17" si="0">E9*(1-$G$5)</f>
        <v>376</v>
      </c>
      <c r="H9" s="96"/>
      <c r="I9" s="97"/>
      <c r="J9" s="94">
        <f t="shared" ref="J9:J17" si="1">I9*E9</f>
        <v>0</v>
      </c>
      <c r="K9" s="94">
        <f t="shared" ref="K9:K17" si="2">I9*G9</f>
        <v>0</v>
      </c>
    </row>
    <row r="10" spans="1:13" s="87" customFormat="1" ht="39" customHeight="1" x14ac:dyDescent="0.2">
      <c r="A10" s="92">
        <v>2</v>
      </c>
      <c r="B10" s="81" t="s">
        <v>183</v>
      </c>
      <c r="C10" s="93" t="s">
        <v>185</v>
      </c>
      <c r="E10" s="114">
        <v>376</v>
      </c>
      <c r="F10" s="114"/>
      <c r="G10" s="95">
        <f t="shared" si="0"/>
        <v>376</v>
      </c>
      <c r="H10" s="96"/>
      <c r="I10" s="97"/>
      <c r="J10" s="94">
        <f t="shared" si="1"/>
        <v>0</v>
      </c>
      <c r="K10" s="94">
        <f t="shared" si="2"/>
        <v>0</v>
      </c>
    </row>
    <row r="11" spans="1:13" s="87" customFormat="1" ht="39" customHeight="1" x14ac:dyDescent="0.2">
      <c r="A11" s="92">
        <v>3</v>
      </c>
      <c r="B11" s="81" t="s">
        <v>182</v>
      </c>
      <c r="C11" s="93" t="s">
        <v>186</v>
      </c>
      <c r="E11" s="114">
        <v>376</v>
      </c>
      <c r="F11" s="114"/>
      <c r="G11" s="95">
        <f t="shared" ref="G11" si="3">E11*(1-$G$5)</f>
        <v>376</v>
      </c>
      <c r="H11" s="96"/>
      <c r="I11" s="97"/>
      <c r="J11" s="94">
        <f t="shared" ref="J11" si="4">I11*E11</f>
        <v>0</v>
      </c>
      <c r="K11" s="94">
        <f t="shared" ref="K11" si="5">I11*G11</f>
        <v>0</v>
      </c>
    </row>
    <row r="12" spans="1:13" ht="47.25" customHeight="1" x14ac:dyDescent="0.2">
      <c r="A12" s="80">
        <v>4</v>
      </c>
      <c r="B12" s="81" t="s">
        <v>170</v>
      </c>
      <c r="C12" s="79" t="s">
        <v>171</v>
      </c>
      <c r="E12" s="94">
        <v>415</v>
      </c>
      <c r="F12" s="94"/>
      <c r="G12" s="95">
        <f t="shared" si="0"/>
        <v>415</v>
      </c>
      <c r="H12" s="96"/>
      <c r="I12" s="97"/>
      <c r="J12" s="94">
        <f t="shared" si="1"/>
        <v>0</v>
      </c>
      <c r="K12" s="94">
        <f t="shared" si="2"/>
        <v>0</v>
      </c>
      <c r="L12" s="87"/>
    </row>
    <row r="13" spans="1:13" ht="47.25" customHeight="1" x14ac:dyDescent="0.2">
      <c r="A13" s="80">
        <v>5</v>
      </c>
      <c r="B13" s="81" t="s">
        <v>192</v>
      </c>
      <c r="C13" s="79" t="s">
        <v>187</v>
      </c>
      <c r="E13" s="127">
        <v>398</v>
      </c>
      <c r="F13" s="94"/>
      <c r="G13" s="95">
        <f t="shared" ref="G13:G14" si="6">E13*(1-$G$5)</f>
        <v>398</v>
      </c>
      <c r="H13" s="96"/>
      <c r="I13" s="97"/>
      <c r="J13" s="94">
        <f t="shared" ref="J13:J14" si="7">I13*E13</f>
        <v>0</v>
      </c>
      <c r="K13" s="94">
        <f t="shared" ref="K13:K14" si="8">I13*G13</f>
        <v>0</v>
      </c>
      <c r="L13" s="87"/>
    </row>
    <row r="14" spans="1:13" ht="47.25" customHeight="1" x14ac:dyDescent="0.2">
      <c r="A14" s="80">
        <v>6</v>
      </c>
      <c r="B14" s="81" t="s">
        <v>193</v>
      </c>
      <c r="C14" s="79" t="s">
        <v>188</v>
      </c>
      <c r="E14" s="127">
        <v>398</v>
      </c>
      <c r="F14" s="94"/>
      <c r="G14" s="95">
        <f t="shared" si="6"/>
        <v>398</v>
      </c>
      <c r="H14" s="96"/>
      <c r="I14" s="97"/>
      <c r="J14" s="94">
        <f t="shared" si="7"/>
        <v>0</v>
      </c>
      <c r="K14" s="94">
        <f t="shared" si="8"/>
        <v>0</v>
      </c>
      <c r="L14" s="87"/>
    </row>
    <row r="15" spans="1:13" ht="60.75" customHeight="1" x14ac:dyDescent="0.2">
      <c r="A15" s="80">
        <v>7</v>
      </c>
      <c r="B15" s="81" t="s">
        <v>172</v>
      </c>
      <c r="C15" s="79" t="s">
        <v>173</v>
      </c>
      <c r="E15" s="127">
        <v>1370</v>
      </c>
      <c r="F15" s="114"/>
      <c r="G15" s="95">
        <f t="shared" si="0"/>
        <v>1370</v>
      </c>
      <c r="H15" s="96"/>
      <c r="I15" s="97"/>
      <c r="J15" s="94">
        <f t="shared" si="1"/>
        <v>0</v>
      </c>
      <c r="K15" s="94">
        <f t="shared" si="2"/>
        <v>0</v>
      </c>
      <c r="L15" s="82"/>
      <c r="M15" s="82"/>
    </row>
    <row r="16" spans="1:13" ht="49.5" customHeight="1" x14ac:dyDescent="0.2">
      <c r="A16" s="80">
        <v>8</v>
      </c>
      <c r="B16" s="81" t="s">
        <v>174</v>
      </c>
      <c r="C16" s="79" t="s">
        <v>175</v>
      </c>
      <c r="E16" s="127">
        <v>448</v>
      </c>
      <c r="F16" s="94"/>
      <c r="G16" s="95">
        <f t="shared" si="0"/>
        <v>448</v>
      </c>
      <c r="H16" s="96"/>
      <c r="I16" s="97"/>
      <c r="J16" s="94">
        <f t="shared" si="1"/>
        <v>0</v>
      </c>
      <c r="K16" s="94">
        <f t="shared" si="2"/>
        <v>0</v>
      </c>
      <c r="L16" s="82"/>
    </row>
    <row r="17" spans="1:12" ht="49.5" customHeight="1" x14ac:dyDescent="0.2">
      <c r="A17" s="80">
        <v>9</v>
      </c>
      <c r="B17" s="81" t="s">
        <v>178</v>
      </c>
      <c r="C17" s="79" t="s">
        <v>179</v>
      </c>
      <c r="E17" s="127">
        <v>584</v>
      </c>
      <c r="F17" s="94"/>
      <c r="G17" s="95">
        <f t="shared" si="0"/>
        <v>584</v>
      </c>
      <c r="H17" s="96"/>
      <c r="I17" s="97"/>
      <c r="J17" s="94">
        <f t="shared" si="1"/>
        <v>0</v>
      </c>
      <c r="K17" s="94">
        <f t="shared" si="2"/>
        <v>0</v>
      </c>
      <c r="L17" s="82"/>
    </row>
    <row r="18" spans="1:12" ht="24.75" customHeight="1" x14ac:dyDescent="0.2">
      <c r="C18" s="79"/>
      <c r="J18" s="102"/>
      <c r="K18" s="102"/>
    </row>
    <row r="19" spans="1:12" ht="15" x14ac:dyDescent="0.25">
      <c r="C19" s="79"/>
      <c r="J19" s="98">
        <f>SUM(J9:J18)</f>
        <v>0</v>
      </c>
      <c r="K19" s="99">
        <f>SUM(K9:K18)</f>
        <v>0</v>
      </c>
    </row>
    <row r="20" spans="1:12" x14ac:dyDescent="0.2">
      <c r="C20" s="79"/>
    </row>
    <row r="21" spans="1:12" x14ac:dyDescent="0.2">
      <c r="C21" s="79"/>
    </row>
    <row r="22" spans="1:12" x14ac:dyDescent="0.2">
      <c r="C22" s="79"/>
    </row>
    <row r="23" spans="1:12" x14ac:dyDescent="0.2">
      <c r="C23" s="79"/>
    </row>
    <row r="24" spans="1:12" x14ac:dyDescent="0.2">
      <c r="C24" s="79"/>
    </row>
    <row r="25" spans="1:12" x14ac:dyDescent="0.2">
      <c r="C25" s="79"/>
    </row>
    <row r="26" spans="1:12" x14ac:dyDescent="0.2">
      <c r="C26" s="79"/>
    </row>
    <row r="27" spans="1:12" x14ac:dyDescent="0.2">
      <c r="C27" s="79"/>
    </row>
    <row r="28" spans="1:12" x14ac:dyDescent="0.2">
      <c r="C28" s="79"/>
    </row>
    <row r="29" spans="1:12" x14ac:dyDescent="0.2">
      <c r="C29" s="79"/>
    </row>
    <row r="30" spans="1:12" x14ac:dyDescent="0.2">
      <c r="C30" s="79"/>
    </row>
    <row r="31" spans="1:12" x14ac:dyDescent="0.2">
      <c r="C31" s="79"/>
    </row>
  </sheetData>
  <pageMargins left="0.7" right="0.7" top="0.75" bottom="0.75" header="0.3" footer="0.3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D345-CEAD-47CC-9191-07AF1BDD543A}">
  <sheetPr>
    <pageSetUpPr fitToPage="1"/>
  </sheetPr>
  <dimension ref="A1:M8"/>
  <sheetViews>
    <sheetView topLeftCell="A5" workbookViewId="0">
      <selection activeCell="E8" sqref="E8"/>
    </sheetView>
  </sheetViews>
  <sheetFormatPr defaultRowHeight="12.75" x14ac:dyDescent="0.2"/>
  <cols>
    <col min="3" max="3" width="45.7109375" customWidth="1"/>
    <col min="5" max="5" width="14.42578125" customWidth="1"/>
    <col min="6" max="6" width="15.42578125" customWidth="1"/>
  </cols>
  <sheetData>
    <row r="1" spans="1:13" x14ac:dyDescent="0.2">
      <c r="G1" s="74" cm="1">
        <f t="array" ref="G1:H1">'start, rabat'!D7:E7</f>
        <v>0</v>
      </c>
      <c r="H1">
        <v>0</v>
      </c>
    </row>
    <row r="2" spans="1:13" s="1" customFormat="1" ht="25.5" x14ac:dyDescent="0.2">
      <c r="A2" s="123"/>
      <c r="B2" s="124" t="s">
        <v>2</v>
      </c>
      <c r="C2" s="124" t="s">
        <v>112</v>
      </c>
      <c r="D2" s="42"/>
      <c r="E2" s="125" t="s">
        <v>196</v>
      </c>
      <c r="F2" s="125" t="s">
        <v>197</v>
      </c>
      <c r="G2" s="43"/>
      <c r="H2" s="7"/>
      <c r="K2" s="7"/>
    </row>
    <row r="3" spans="1:13" s="1" customFormat="1" ht="66" customHeight="1" x14ac:dyDescent="0.2">
      <c r="A3" s="52"/>
      <c r="B3" s="48" t="s">
        <v>35</v>
      </c>
      <c r="C3" s="56" t="s">
        <v>36</v>
      </c>
      <c r="D3" s="13"/>
      <c r="E3" s="112">
        <v>894</v>
      </c>
      <c r="F3" s="112"/>
      <c r="G3" s="21">
        <f>E3*(1-$G$1)</f>
        <v>894</v>
      </c>
      <c r="H3" s="7"/>
      <c r="I3" s="69"/>
      <c r="J3" s="29">
        <f t="shared" ref="J3:J8" si="0">I3*E3</f>
        <v>0</v>
      </c>
      <c r="K3" s="29">
        <f t="shared" ref="K3:K8" si="1">I3*G3</f>
        <v>0</v>
      </c>
    </row>
    <row r="4" spans="1:13" s="1" customFormat="1" ht="66" customHeight="1" x14ac:dyDescent="0.2">
      <c r="A4" s="52"/>
      <c r="B4" s="48" t="s">
        <v>98</v>
      </c>
      <c r="C4" s="56" t="s">
        <v>103</v>
      </c>
      <c r="D4" s="13"/>
      <c r="E4" s="112">
        <v>1191</v>
      </c>
      <c r="F4" s="112"/>
      <c r="G4" s="21">
        <f t="shared" ref="G4:G8" si="2">E4*(1-$G$1)</f>
        <v>1191</v>
      </c>
      <c r="H4" s="7"/>
      <c r="I4" s="69"/>
      <c r="J4" s="29">
        <f t="shared" si="0"/>
        <v>0</v>
      </c>
      <c r="K4" s="29">
        <f t="shared" si="1"/>
        <v>0</v>
      </c>
    </row>
    <row r="5" spans="1:13" s="1" customFormat="1" ht="66" customHeight="1" x14ac:dyDescent="0.2">
      <c r="A5" s="52"/>
      <c r="B5" s="48" t="s">
        <v>99</v>
      </c>
      <c r="C5" s="56" t="s">
        <v>107</v>
      </c>
      <c r="D5" s="13"/>
      <c r="E5" s="112">
        <v>1005</v>
      </c>
      <c r="F5" s="112"/>
      <c r="G5" s="21">
        <f t="shared" si="2"/>
        <v>1005</v>
      </c>
      <c r="H5" s="7"/>
      <c r="I5" s="69"/>
      <c r="J5" s="29">
        <f t="shared" si="0"/>
        <v>0</v>
      </c>
      <c r="K5" s="29">
        <f t="shared" si="1"/>
        <v>0</v>
      </c>
    </row>
    <row r="6" spans="1:13" s="1" customFormat="1" ht="66" customHeight="1" x14ac:dyDescent="0.2">
      <c r="A6" s="52"/>
      <c r="B6" s="48" t="s">
        <v>100</v>
      </c>
      <c r="C6" s="56" t="s">
        <v>104</v>
      </c>
      <c r="D6" s="13"/>
      <c r="E6" s="112">
        <v>667</v>
      </c>
      <c r="F6" s="112"/>
      <c r="G6" s="21">
        <f t="shared" si="2"/>
        <v>667</v>
      </c>
      <c r="H6" s="7"/>
      <c r="I6" s="69"/>
      <c r="J6" s="29">
        <f t="shared" si="0"/>
        <v>0</v>
      </c>
      <c r="K6" s="29">
        <f t="shared" si="1"/>
        <v>0</v>
      </c>
    </row>
    <row r="7" spans="1:13" s="1" customFormat="1" ht="66" customHeight="1" x14ac:dyDescent="0.2">
      <c r="A7" s="52"/>
      <c r="B7" s="48" t="s">
        <v>106</v>
      </c>
      <c r="C7" s="56" t="s">
        <v>105</v>
      </c>
      <c r="D7" s="13"/>
      <c r="E7" s="112">
        <v>519</v>
      </c>
      <c r="F7" s="112"/>
      <c r="G7" s="21">
        <f t="shared" si="2"/>
        <v>519</v>
      </c>
      <c r="H7" s="7"/>
      <c r="I7" s="69"/>
      <c r="J7" s="29">
        <f t="shared" si="0"/>
        <v>0</v>
      </c>
      <c r="K7" s="29">
        <f t="shared" si="1"/>
        <v>0</v>
      </c>
    </row>
    <row r="8" spans="1:13" s="1" customFormat="1" ht="66" customHeight="1" x14ac:dyDescent="0.2">
      <c r="A8" s="52"/>
      <c r="B8" s="48" t="s">
        <v>132</v>
      </c>
      <c r="C8" s="56" t="s">
        <v>133</v>
      </c>
      <c r="D8" s="13"/>
      <c r="E8" s="112">
        <v>1265</v>
      </c>
      <c r="F8" s="29"/>
      <c r="G8" s="21">
        <f t="shared" si="2"/>
        <v>1265</v>
      </c>
      <c r="H8" s="7"/>
      <c r="I8" s="69"/>
      <c r="J8" s="29">
        <f t="shared" si="0"/>
        <v>0</v>
      </c>
      <c r="K8" s="29">
        <f t="shared" si="1"/>
        <v>0</v>
      </c>
      <c r="L8" s="71"/>
      <c r="M8" s="72"/>
    </row>
  </sheetData>
  <hyperlinks>
    <hyperlink ref="B3" r:id="rId1" xr:uid="{322FD537-2D74-4797-9594-18D07B4E7DAB}"/>
  </hyperlinks>
  <pageMargins left="0.7" right="0.7" top="0.75" bottom="0.75" header="0.3" footer="0.3"/>
  <pageSetup paperSize="9" scale="53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D37727D-F456-4612-9C0E-3CEA60A85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start, rabat</vt:lpstr>
      <vt:lpstr>(6) SystemPrzywołania</vt:lpstr>
      <vt:lpstr>LX</vt:lpstr>
      <vt:lpstr>zestawy WC</vt:lpstr>
      <vt:lpstr>'(6) SystemPrzywołania'!Obszar_wydruku</vt:lpstr>
      <vt:lpstr>'start, rabat'!Obszar_wydruku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</dc:creator>
  <cp:keywords/>
  <dc:description/>
  <cp:lastModifiedBy>Małgorzata Kocima GORKE Electronic</cp:lastModifiedBy>
  <cp:lastPrinted>2023-04-28T13:44:36Z</cp:lastPrinted>
  <dcterms:created xsi:type="dcterms:W3CDTF">2018-09-03T14:57:25Z</dcterms:created>
  <dcterms:modified xsi:type="dcterms:W3CDTF">2024-08-29T09:23:42Z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TC010219731045</vt:lpwstr>
  </property>
</Properties>
</file>